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 sheetId="1" r:id="rId4"/>
    <sheet state="visible" name="Single-Family" sheetId="2" r:id="rId5"/>
    <sheet state="visible" name="Multi-Family" sheetId="3" r:id="rId6"/>
    <sheet state="visible" name="Non-Residential - New Const" sheetId="4" r:id="rId7"/>
    <sheet state="visible" name="Non Residential-Finish&amp; Imp"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60">
      <text>
        <t xml:space="preserve">Jennifer Zarek:
2016 Permits were revised Nov. 207</t>
      </text>
    </comment>
    <comment authorId="0" ref="E162">
      <text>
        <t xml:space="preserve">Lauren Foster:
Edited 9/7/2018.</t>
      </text>
    </comment>
    <comment authorId="0" ref="A163">
      <text>
        <t xml:space="preserve">Jennifer Zarek:
Single Family Permits revised 09/17</t>
      </text>
    </comment>
    <comment authorId="0" ref="A167">
      <text>
        <t xml:space="preserve">Jennifer Zarek:
Single Family Permits revised 09/17</t>
      </text>
    </comment>
    <comment authorId="0" ref="A175">
      <text>
        <t xml:space="preserve">Jennifer Zarek:
Sarpy Co. Multi-family permits revised 10/5/2017</t>
      </text>
    </comment>
    <comment authorId="0" ref="G187">
      <text>
        <t xml:space="preserve">Jennifer Zarek:
Revised May 2018</t>
      </text>
    </comment>
    <comment authorId="0" ref="H187">
      <text>
        <t xml:space="preserve">Jennifer Zarek:
Revised May 4, 2018</t>
      </text>
    </comment>
    <comment authorId="0" ref="U187">
      <text>
        <t xml:space="preserve">Jennifer Zarek:
Revised May 4, 2018</t>
      </text>
    </comment>
    <comment authorId="0" ref="V187">
      <text>
        <t xml:space="preserve">Jennifer Zarek:
Revised May 4, 2018</t>
      </text>
    </comment>
    <comment authorId="0" ref="P188">
      <text>
        <t xml:space="preserve">Lauren Foster:
No valuation was given. </t>
      </text>
    </comment>
    <comment authorId="0" ref="C189">
      <text>
        <t xml:space="preserve">Lauren Foster:
No permits were reported for Louisville in April.</t>
      </text>
    </comment>
    <comment authorId="0" ref="E189">
      <text>
        <t xml:space="preserve">Lauren Foster:
No permits were reported for Dodge County in April.</t>
      </text>
    </comment>
    <comment authorId="0" ref="G189">
      <text>
        <t xml:space="preserve">Lauren Foster:
Updated on 8/1/2018.</t>
      </text>
    </comment>
    <comment authorId="0" ref="Q189">
      <text>
        <t xml:space="preserve">Lauren Foster:
Updated on 8/1/2018.</t>
      </text>
    </comment>
    <comment authorId="0" ref="C190">
      <text>
        <t xml:space="preserve">Lauren Foster:
Update made 8/6/2018.</t>
      </text>
    </comment>
    <comment authorId="0" ref="G190">
      <text>
        <t xml:space="preserve">Lauren Foster:
Updated on 8/1/2018.</t>
      </text>
    </comment>
    <comment authorId="0" ref="Q190">
      <text>
        <t xml:space="preserve">Lauren Foster:
Updated on 8/1/2018.</t>
      </text>
    </comment>
    <comment authorId="0" ref="G192">
      <text>
        <t xml:space="preserve">Lauren Foster:
Updated 9/5/2018.</t>
      </text>
    </comment>
    <comment authorId="0" ref="I192">
      <text>
        <t xml:space="preserve">Lauren Foster:
We did not receive permit data from Gretna.
Updated 10/5/18</t>
      </text>
    </comment>
    <comment authorId="0" ref="G194">
      <text>
        <t xml:space="preserve">Jennifer Zarek:
Did not receive permits for Douglas County. Only reflects City of Omaha.
City of Omaha permits revised 11/15/18.
Douglas permits received and revised  12.3.18</t>
      </text>
    </comment>
    <comment authorId="0" ref="C197">
      <text>
        <t xml:space="preserve">Perri Norfolk:
Louisville did not issue any residential permits. 
Cass county did not issue any multi-family, new commercial, or commercial additions.</t>
      </text>
    </comment>
    <comment authorId="0" ref="G197">
      <text>
        <t xml:space="preserve">Perri Norfolk:
Omaha had 378 less overall permits than previous month.</t>
      </text>
    </comment>
    <comment authorId="0" ref="K197">
      <text>
        <t xml:space="preserve">Perri Norfolk:
Wahoo issued no permits in December.</t>
      </text>
    </comment>
    <comment authorId="0" ref="C200">
      <text>
        <t xml:space="preserve">[Threaded comment]
Your version of Excel allows you to read this threaded comment; however, any edits to it will get removed if the file is opened in a newer version of Excel. Learn more: https://go.microsoft.com/fwlink/?linkid=870924
Comment:
    Louisville had no permits to report this month.</t>
      </text>
    </comment>
    <comment authorId="0" ref="E200">
      <text>
        <t xml:space="preserve">[Threaded comment]
Your version of Excel allows you to read this threaded comment; however, any edits to it will get removed if the file is opened in a newer version of Excel. Learn more: https://go.microsoft.com/fwlink/?linkid=870924
Comment:
    Fremont did not report on permits due to major flooding
Reply:
    Dodge County had no permits to report this month.</t>
      </text>
    </comment>
    <comment authorId="0" ref="O200">
      <text>
        <t xml:space="preserve">[Threaded comment]
Your version of Excel allows you to read this threaded comment; however, any edits to it will get removed if the file is opened in a newer version of Excel. Learn more: https://go.microsoft.com/fwlink/?linkid=870924
Comment:
    Harrison County had no permits to report this month.</t>
      </text>
    </comment>
    <comment authorId="0" ref="Q200">
      <text>
        <t xml:space="preserve">Perri Norfolk:
No permits to report this month</t>
      </text>
    </comment>
    <comment authorId="0" ref="E201">
      <text>
        <t xml:space="preserve">Perri Norfolk:
Fremont did not report on permits due to major flooding
7/9/19 updated with numbers sent by Fremont</t>
      </text>
    </comment>
    <comment authorId="0" ref="Q201">
      <text>
        <t xml:space="preserve">Perri Norfolk:
4/1 Mills only provided the number of permits. No totals.
5/29 Updated with the valutation of permits.</t>
      </text>
    </comment>
    <comment authorId="0" ref="E202">
      <text>
        <t xml:space="preserve">Perri Norfolk:
Fremont did not report on permits due to major flooding
7/9/19 updated with numbers sent by Fremont</t>
      </text>
    </comment>
    <comment authorId="0" ref="S202">
      <text>
        <t xml:space="preserve">Perri Norfolk:
Updated: 7/30
</t>
      </text>
    </comment>
    <comment authorId="0" ref="G203">
      <text>
        <t xml:space="preserve">Perri Norfolk:
8/5/19 updated Douglas County permit numbers</t>
      </text>
    </comment>
    <comment authorId="0" ref="I203">
      <text>
        <t xml:space="preserve">Perri Norfolk:
7/9/19 Did not receive permits from Gretna
7/10/19 Updated with Gretna permit numbers</t>
      </text>
    </comment>
    <comment authorId="0" ref="G204">
      <text>
        <t xml:space="preserve">Perri Norfolk:
8/15/19 Omaha and Douglas permits updated. </t>
      </text>
    </comment>
    <comment authorId="0" ref="G220">
      <text>
        <t xml:space="preserve">Perri Stolpe:
10/30/20 - Douglas County did not send permit data for the month of September.</t>
      </text>
    </comment>
    <comment authorId="0" ref="I221">
      <text>
        <t xml:space="preserve">Perri Stolpe:
12/1/20 - did not receive permit data from Sarpy county
2/5/21 - Sarpy updated</t>
      </text>
    </comment>
    <comment authorId="0" ref="I222">
      <text>
        <t xml:space="preserve">Perri Stolpe:
1/11/21 - did not receive permits data from Sarpy county
2/5/21 - Updated Sarpy</t>
      </text>
    </comment>
    <comment authorId="0" ref="O222">
      <text>
        <t xml:space="preserve">Perri Stolpe:
1/11/21 - did not receive permit data from Harrison</t>
      </text>
    </comment>
    <comment authorId="0" ref="I223">
      <text>
        <t xml:space="preserve">Perri Stolpe:
1/26/21 - no permit data from Sarpy County
2/5/21 - Updated Sarpy</t>
      </text>
    </comment>
    <comment authorId="0" ref="K235">
      <text>
        <t xml:space="preserve">Sarah Klostermeyer:
04/05/2022 - Updated City of Wahoo.</t>
      </text>
    </comment>
    <comment authorId="0" ref="K236">
      <text>
        <t xml:space="preserve">Sarah Klostermeyer:
2/15/22 - no permit data from City of
 Wahoo
04/05/2022 - Updated City of Wahoo.</t>
      </text>
    </comment>
    <comment authorId="0" ref="O236">
      <text>
        <t xml:space="preserve">Sarah Klostermeyer:
2/15/22 - no permit data from Harrison County
</t>
      </text>
    </comment>
    <comment authorId="0" ref="E238">
      <text>
        <t xml:space="preserve">Sarah Klostermeyer:
03/21/2022 - No permit data from Dodge County.</t>
      </text>
    </comment>
    <comment authorId="0" ref="G238">
      <text>
        <t xml:space="preserve">Sarah Klostermeyer:
03/21/2022 - No permit data from Douglas County.
04/04/2022 - Updated Douglas County.</t>
      </text>
    </comment>
    <comment authorId="0" ref="K238">
      <text>
        <t xml:space="preserve">Sarah Klostermeyer:
03/21/2022 - No permit data from City of Wahoo.
04/05/2022 - Updated City of Wahoo.</t>
      </text>
    </comment>
    <comment authorId="0" ref="O239">
      <text>
        <t xml:space="preserve">Sarah Klostermeyer:
04/07/2022 - No permit data from Harrison County.
06/02/2022 - Updated Harrison County.</t>
      </text>
    </comment>
    <comment authorId="0" ref="I240">
      <text>
        <t xml:space="preserve">Sarah Klostermeyer:
05/04/2022 - No permit data from Sarpy County.
07/06/2022 - Updated Sarpy County.</t>
      </text>
    </comment>
    <comment authorId="0" ref="I241">
      <text>
        <t xml:space="preserve">Sarah Klostermeyer:
06/02/2022 - No permit data from Sarpy County.
07/06/2022 - Updated Sarpy County.</t>
      </text>
    </comment>
    <comment authorId="0" ref="S245">
      <text>
        <t xml:space="preserve">Sarah Klostermeyer:
10/04/2022 - No permit data from Council Bluffs.</t>
      </text>
    </comment>
    <comment authorId="0" ref="S246">
      <text>
        <t xml:space="preserve">Sarah Klostermeyer:
11/04/2022 - No permit data from Council Bluffs.</t>
      </text>
    </comment>
    <comment authorId="0" ref="S247">
      <text>
        <t xml:space="preserve">Sarah Klostermeyer:
12/08/2022 - No permit data from Council Bluffs.</t>
      </text>
    </comment>
    <comment authorId="0" ref="S248">
      <text>
        <t xml:space="preserve">Sarah Klostermeyer:
01/10/2023 - No permit data from Council Bluffs.</t>
      </text>
    </comment>
    <comment authorId="0" ref="S249">
      <text>
        <t xml:space="preserve">Sarah Klostermeyer:
02/02/2023 - No permit data from Council Bluffs.</t>
      </text>
    </comment>
    <comment authorId="0" ref="E254">
      <text>
        <t xml:space="preserve">Sarah Klostermeyer:
06/12/2023 - No permit data from Fremont.
06/22/2023 - Updated Fremont.</t>
      </text>
    </comment>
    <comment authorId="0" ref="Q254">
      <text>
        <t xml:space="preserve">Sarah Klostermeyer:
06/12/2023 - No permit data from Mills County.</t>
      </text>
    </comment>
    <comment authorId="0" ref="Q255">
      <text>
        <t xml:space="preserve">Sarah Klostermeyer:
06/30/2023 - No permit data from Mills County.</t>
      </text>
    </comment>
    <comment authorId="0" ref="Q256">
      <text>
        <t xml:space="preserve">Sarah Klostermeyer:
07/31/2023 - No permit data from Mills County.</t>
      </text>
    </comment>
    <comment authorId="0" ref="Q257">
      <text>
        <t xml:space="preserve">Sarah Klostermeyer:
09/07/2023 - No permit data from Mills County.</t>
      </text>
    </comment>
    <comment authorId="0" ref="Q258">
      <text>
        <t xml:space="preserve">Sarah Klostermeyer:
10/04/2023 - No permit data from Mills County.</t>
      </text>
    </comment>
    <comment authorId="0" ref="Q259">
      <text>
        <t xml:space="preserve">Sarah Klostermeyer:
11/03/2023 - No permit data from Mills County.</t>
      </text>
    </comment>
    <comment authorId="0" ref="Q260">
      <text>
        <t xml:space="preserve">Sarah Klostermeyer:
12/03/2023 - No permit data from Mills County.</t>
      </text>
    </comment>
    <comment authorId="0" ref="Q261">
      <text>
        <t xml:space="preserve">Sarah Klostermeyer:
01/03/2024 - No permit data from Mills County.</t>
      </text>
    </comment>
    <comment authorId="0" ref="Q262">
      <text>
        <t xml:space="preserve">Sarah Burnett:
02.08.2024 - No permit data from Mills County.</t>
      </text>
    </comment>
    <comment authorId="0" ref="C264">
      <text>
        <t xml:space="preserve">Sarah Burnett:
03.14.2024 - No permit data from Louisville.
04.03.24 - Updated Louisville.</t>
      </text>
    </comment>
    <comment authorId="0" ref="K264">
      <text>
        <t xml:space="preserve">Sarah Burnett:
03.14.2024 - No permit data from Wahoo.
04.03.2024 - Updated Wahoo.</t>
      </text>
    </comment>
    <comment authorId="0" ref="Q264">
      <text>
        <t xml:space="preserve">Sarah Burnett:
03.14.2024 - No permit data from Mills County.
08.12.24 - Updated Mills County.</t>
      </text>
    </comment>
    <comment authorId="0" ref="Q265">
      <text>
        <t xml:space="preserve">Sarah Burnett:
04.03.24 - No permit data from Mills County.
08.12.24 - Updated Mills County.</t>
      </text>
    </comment>
    <comment authorId="0" ref="Q266">
      <text>
        <t xml:space="preserve">Sarah Burnett:
04.29.2024 - No permit data from Mills County.
08.12.24 - Updated Mills County.</t>
      </text>
    </comment>
    <comment authorId="0" ref="Q267">
      <text>
        <t xml:space="preserve">Sarah Burnett:
06.05.2024 - No permit 
data from Mills County.
08.12.24 - Updated Mills County.</t>
      </text>
    </comment>
    <comment authorId="0" ref="I268">
      <text>
        <t xml:space="preserve">Sarah Burnett:
07.03.2024 - No permit data from City of Springfield.
07.18.2024 - Updated City of Springfield.</t>
      </text>
    </comment>
    <comment authorId="0" ref="Q268">
      <text>
        <t xml:space="preserve">Sarah Burnett:
07.03.2024 - No permit data from Mills County.
08.12.24 - Updated Mills County.</t>
      </text>
    </comment>
    <comment authorId="0" ref="K270">
      <text>
        <t xml:space="preserve">Sarah Burnett:
09.04.2024 - No permit data from Wahoo.</t>
      </text>
    </comment>
    <comment authorId="0" ref="C271">
      <text>
        <t xml:space="preserve">Sarah Burnett:
09.30.2024 - No permit data from Cass County.</t>
      </text>
    </comment>
    <comment authorId="0" ref="M271">
      <text>
        <t xml:space="preserve">Sarah Burnett:
09.30.2024 - No permit data from City of Blair.
</t>
      </text>
    </comment>
    <comment authorId="0" ref="K277">
      <text>
        <t xml:space="preserve">[Threaded comment]
Your version of Excel allows you to read this threaded comment; however, any edits to it will get removed if the file is opened in a newer version of Excel. Learn more: https://go.microsoft.com/fwlink/?linkid=870924
Comment:
    04.03.2025 - No permit data from Wahoo.
05.07.2025 - Updated Wahoo.</t>
      </text>
    </comment>
    <comment authorId="0" ref="K278">
      <text>
        <t xml:space="preserve">[Threaded comment]
Your version of Excel allows you to read this threaded comment; however, any edits to it will get removed if the file is opened in a newer version of Excel. Learn more: https://go.microsoft.com/fwlink/?linkid=870924
Comment:
    04.21.2025 - No permit data from Wahoo.
05.07.2025 - Updated Wahoo.</t>
      </text>
    </comment>
    <comment authorId="0" ref="Q279">
      <text>
        <t xml:space="preserve">[Threaded comment]
Your version of Excel allows you to read this threaded comment; however, any edits to it will get removed if the file is opened in a newer version of Excel. Learn more: https://go.microsoft.com/fwlink/?linkid=870924
Comment:
    05.07.2025 - No permit data from Mills County.</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60">
      <text>
        <t xml:space="preserve">Jennifer Zarek:
2016 Permits were revised in Nov. 2017</t>
      </text>
    </comment>
    <comment authorId="0" ref="A163">
      <text>
        <t xml:space="preserve">Jennifer Zarek:
Revised 9/2017</t>
      </text>
    </comment>
    <comment authorId="0" ref="A168">
      <text>
        <t xml:space="preserve">Jennifer Zarek:
Revised 9/2017</t>
      </text>
    </comment>
    <comment authorId="0" ref="G186">
      <text>
        <t xml:space="preserve">Lauren Foster:
City of Omaha permit report reported 82 NSFR. We only show 81 NSFR.
-5 NSFR on the Douglas Permit Report had $0 valuation.</t>
      </text>
    </comment>
    <comment authorId="0" ref="G187">
      <text>
        <t xml:space="preserve">Jennifer Zarek:
Revised May 4, 2018</t>
      </text>
    </comment>
    <comment authorId="0" ref="H187">
      <text>
        <t xml:space="preserve">Jennifer Zarek:
Revised May 4, 2018</t>
      </text>
    </comment>
    <comment authorId="0" ref="U187">
      <text>
        <t xml:space="preserve">Jennifer Zarek:
Revised May 4, 2018</t>
      </text>
    </comment>
    <comment authorId="0" ref="V187">
      <text>
        <t xml:space="preserve">Jennifer Zarek:
Revised May 4, 2018</t>
      </text>
    </comment>
    <comment authorId="0" ref="G188">
      <text>
        <t xml:space="preserve">Lauren Foster:
Updated on 8/1/2018.</t>
      </text>
    </comment>
    <comment authorId="0" ref="P188">
      <text>
        <t xml:space="preserve">Lauren Foster:
No valuation was given.</t>
      </text>
    </comment>
    <comment authorId="0" ref="G189">
      <text>
        <t xml:space="preserve">Lauren Foster:
Updated on 8/1/2018.</t>
      </text>
    </comment>
    <comment authorId="0" ref="Q189">
      <text>
        <t xml:space="preserve">Lauren Foster:
Updated on 8/1/2018.</t>
      </text>
    </comment>
    <comment authorId="0" ref="G190">
      <text>
        <t xml:space="preserve">Lauren Foster:
Updated on 8/1/2018.</t>
      </text>
    </comment>
    <comment authorId="0" ref="Q190">
      <text>
        <t xml:space="preserve">Lauren Foster:
Updated on 8/1/2018.</t>
      </text>
    </comment>
    <comment authorId="0" ref="G192">
      <text>
        <t xml:space="preserve">Lauren Foster:
Updated 9/5/2018.</t>
      </text>
    </comment>
    <comment authorId="0" ref="I192">
      <text>
        <t xml:space="preserve">Lauren Foster:
We did not receive permit data from Gretna.</t>
      </text>
    </comment>
    <comment authorId="0" ref="P192">
      <text>
        <t xml:space="preserve">Lauren Foster:
Total reflects one of the Single Family Dwellings. We are missing the valuation on one of the SFDs.</t>
      </text>
    </comment>
    <comment authorId="0" ref="G194">
      <text>
        <t xml:space="preserve">Jennifer Zarek:
Did not receive permits for Douglas County. Only reflects City of Omaha.
City of Omaha permits revised 11/15/18.</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N175">
      <text>
        <t xml:space="preserve">Jennifer Zarek:
Revised 10/5/2017</t>
      </text>
    </comment>
    <comment authorId="0" ref="AB187">
      <text>
        <t xml:space="preserve">Jennifer Zarek:
Council Bluffs did not report number of units.</t>
      </text>
    </comment>
    <comment authorId="0" ref="AE187">
      <text>
        <t xml:space="preserve">Jennifer Zarek:
Missing units from 2 municiplalities.</t>
      </text>
    </comment>
    <comment authorId="0" ref="I189">
      <text>
        <t xml:space="preserve">Lauren Foster:
Updated on 8/1/2018.</t>
      </text>
    </comment>
    <comment authorId="0" ref="J189">
      <text>
        <t xml:space="preserve">Lauren Foster:
We did not receive the total housing units added for Aprils permit report. </t>
      </text>
    </comment>
    <comment authorId="0" ref="X189">
      <text>
        <t xml:space="preserve">Lauren Foster:
Updated on 8/1/2018.</t>
      </text>
    </comment>
    <comment authorId="0" ref="I190">
      <text>
        <t xml:space="preserve">Lauren Foster:
Updated on 8/1/2018</t>
      </text>
    </comment>
    <comment authorId="0" ref="X190">
      <text>
        <t xml:space="preserve">Lauren Foster:
Updated on 8/1/2018.</t>
      </text>
    </comment>
    <comment authorId="0" ref="I192">
      <text>
        <t xml:space="preserve">Lauren Foster:
Updated 9/5/2018.</t>
      </text>
    </comment>
    <comment authorId="0" ref="L192">
      <text>
        <t xml:space="preserve">Lauren Foster:
We did not receive permit data from Gretna.</t>
      </text>
    </comment>
    <comment authorId="0" ref="I194">
      <text>
        <t xml:space="preserve">Jennifer Zarek:
Did not receive permits for Douglas County. Only reflects City of Omaha.
City of Omaha permits revised 11/15/18.</t>
      </text>
    </comment>
    <comment authorId="0" ref="J221">
      <text>
        <t xml:space="preserve">Perri Stolpe:
Omaha permit data did not have number of units for the Multi Family permit</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61">
      <text>
        <t xml:space="preserve">Jennifer Zarek:
2016 Permits were revised Nov. 2017</t>
      </text>
    </comment>
    <comment authorId="0" ref="G188">
      <text>
        <t xml:space="preserve">Jennifer Zarek:
Revised May 4, 2018</t>
      </text>
    </comment>
    <comment authorId="0" ref="H188">
      <text>
        <t xml:space="preserve">Jennifer Zarek:
Revised May 4, 2018</t>
      </text>
    </comment>
    <comment authorId="0" ref="U188">
      <text>
        <t xml:space="preserve">Jennifer Zarek:
Revised May 4, 2018</t>
      </text>
    </comment>
    <comment authorId="0" ref="V188">
      <text>
        <t xml:space="preserve">Jennifer Zarek:
Revised May 4, 2018</t>
      </text>
    </comment>
    <comment authorId="0" ref="E189">
      <text>
        <t xml:space="preserve">Lauren Foster:
Edited 9/7/2018.</t>
      </text>
    </comment>
    <comment authorId="0" ref="G190">
      <text>
        <t xml:space="preserve">Lauren Foster:
Updated on 8/1/2018.</t>
      </text>
    </comment>
    <comment authorId="0" ref="Q190">
      <text>
        <t xml:space="preserve">Lauren Foster:
Updated on 8/1/2018.</t>
      </text>
    </comment>
    <comment authorId="0" ref="C191">
      <text>
        <t xml:space="preserve">Lauren Foster:
Update made 8/6/2018.</t>
      </text>
    </comment>
    <comment authorId="0" ref="G191">
      <text>
        <t xml:space="preserve">Lauren Foster:
Updated on 8/1/2018</t>
      </text>
    </comment>
    <comment authorId="0" ref="Q191">
      <text>
        <t xml:space="preserve">Lauren Foster:
Updated on 8/1/2018.</t>
      </text>
    </comment>
    <comment authorId="0" ref="G193">
      <text>
        <t xml:space="preserve">Lauren Foster:
Updated 9/5/2018.</t>
      </text>
    </comment>
    <comment authorId="0" ref="I193">
      <text>
        <t xml:space="preserve">Lauren Foster:
We did not receive permit data from Gretna.</t>
      </text>
    </comment>
    <comment authorId="0" ref="G195">
      <text>
        <t xml:space="preserve">Jennifer Zarek:
Did not receive permits for Douglas County. Only reflects City of Omaha.
City of Omaha permits revised 11/15/18.</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48">
      <text>
        <t xml:space="preserve">Jennifer Zarek:
2016 Permits were revised Nov. 2017</t>
      </text>
    </comment>
    <comment authorId="0" ref="G177">
      <text>
        <t xml:space="preserve">Lauren Foster:
Updated on 8/1/2018.</t>
      </text>
    </comment>
    <comment authorId="0" ref="Q177">
      <text>
        <t xml:space="preserve">Lauren Foster:
Updated on 8/1/2018.</t>
      </text>
    </comment>
    <comment authorId="0" ref="G178">
      <text>
        <t xml:space="preserve">Lauren Foster:
Updated on 8/1/2018.</t>
      </text>
    </comment>
    <comment authorId="0" ref="Q178">
      <text>
        <t xml:space="preserve">Lauren Foster:
Updated on 8/1/2018.</t>
      </text>
    </comment>
    <comment authorId="0" ref="G180">
      <text>
        <t xml:space="preserve">Lauren Foster:
Updated 9/5/2018.</t>
      </text>
    </comment>
    <comment authorId="0" ref="I180">
      <text>
        <t xml:space="preserve">Lauren Foster:
We did not receive permit data from Gretna.</t>
      </text>
    </comment>
    <comment authorId="0" ref="G182">
      <text>
        <t xml:space="preserve">Jennifer Zarek:
Did not receive permits for Douglas County. Only reflects City of Omaha.
City of Omaha permits revised 11/15/18.</t>
      </text>
    </comment>
  </commentList>
</comments>
</file>

<file path=xl/sharedStrings.xml><?xml version="1.0" encoding="utf-8"?>
<sst xmlns="http://schemas.openxmlformats.org/spreadsheetml/2006/main" count="1707" uniqueCount="59">
  <si>
    <t>Total Permits*</t>
  </si>
  <si>
    <t>Cass</t>
  </si>
  <si>
    <t>Dodge County (added 2015)</t>
  </si>
  <si>
    <t>Douglas</t>
  </si>
  <si>
    <t>Sarpy</t>
  </si>
  <si>
    <t>Saunders</t>
  </si>
  <si>
    <t>Washington</t>
  </si>
  <si>
    <t>Harrison</t>
  </si>
  <si>
    <t>Mills</t>
  </si>
  <si>
    <t>Pottawattamie</t>
  </si>
  <si>
    <t>Omaha CSA</t>
  </si>
  <si>
    <t>Var. from Previous Year</t>
  </si>
  <si>
    <t>Month</t>
  </si>
  <si>
    <t>Year</t>
  </si>
  <si>
    <t>#</t>
  </si>
  <si>
    <t>Val. ($)</t>
  </si>
  <si>
    <t># (%)</t>
  </si>
  <si>
    <t>Val. (%)</t>
  </si>
  <si>
    <t>YTD $</t>
  </si>
  <si>
    <t>Jan</t>
  </si>
  <si>
    <t>Feb</t>
  </si>
  <si>
    <t>Mar</t>
  </si>
  <si>
    <t>Apr</t>
  </si>
  <si>
    <t>May</t>
  </si>
  <si>
    <t>Jun</t>
  </si>
  <si>
    <t>Jul</t>
  </si>
  <si>
    <t>Aug</t>
  </si>
  <si>
    <t>Sep</t>
  </si>
  <si>
    <t>Oct</t>
  </si>
  <si>
    <t>Nov</t>
  </si>
  <si>
    <t>Dec</t>
  </si>
  <si>
    <t>Total</t>
  </si>
  <si>
    <t>June</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</si>
  <si>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</si>
  <si>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*Notes:</t>
  </si>
  <si>
    <t>1. Total permits include all single family, multi family and non-residential (new construction) permits with a valuation of $10,000 or more.  It does not include non-residential - tenant improvements.</t>
  </si>
  <si>
    <t>2. Cass County does not collect non-residential finishes &amp; improvements. The figures in Cass County for Non-Residential Finish &amp; Improve only reflect the Cities of Louisville and Plattsmouth.</t>
  </si>
  <si>
    <t>3. Washington County multi-family permits reflect only the City of Blair. Multi-family housing is not allowed in the county.</t>
  </si>
  <si>
    <t>4. Mills County no longer reports the valuation, but the number of permits issued is included.</t>
  </si>
  <si>
    <t>Single Family Permits</t>
  </si>
  <si>
    <t>Dodge (added 2015)</t>
  </si>
  <si>
    <t>Notes:</t>
  </si>
  <si>
    <t xml:space="preserve">Monthly permits totals are gathered from the following jurisdictions: cities of Omaha, Council Bluffs, Ashland, Bellevue, Blair, Eagle, Glenwood, </t>
  </si>
  <si>
    <t>Gretna, La Vista, Louisville, Plattsmouth, Papillion, Springfield, Wahoo and Cass, Dodge, Douglas, Harrison, Mills, Pottawattamie, Sarpy and Washington counties.</t>
  </si>
  <si>
    <t>Building Permit Code: 101</t>
  </si>
  <si>
    <t>Multi Family Permits*</t>
  </si>
  <si>
    <t>Units</t>
  </si>
  <si>
    <t>Units (%)</t>
  </si>
  <si>
    <t>*Washington County multi-permits reflect only the City of Blair. Multi-family housing is not allowed in the county.</t>
  </si>
  <si>
    <t>Building Permit Codes: 102-105</t>
  </si>
  <si>
    <t>Non Residential Permits</t>
  </si>
  <si>
    <t>Non Residential Permits - New Construction</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</si>
  <si>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</si>
  <si>
    <t>*Excludes construction of non-residential structures less than $10,0000.</t>
  </si>
  <si>
    <t>Building Permit Codes: 213, 214, 310, 318-320, 322-328</t>
  </si>
  <si>
    <t>Non Residential Permits*</t>
  </si>
  <si>
    <t>Non Residential Permits -  Finish and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</si>
  <si>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</si>
  <si>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*Cass County does not collect non-residential finishes &amp; improvements. The figures in Cass County for Non-Residential Finish &amp; Improve only reflect the Cities of Louisville and Plattsmouth</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</si>
</sst>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_-;\-* #,##0_-;_-* &quot;-&quot;??_-;_-@"/>
    <numFmt numFmtId="165" formatCode="0.0%"/>
    <numFmt numFmtId="166" formatCode="0.0"/>
    <numFmt numFmtId="167" formatCode="&quot;$&quot;#,##0.0"/>
    <numFmt numFmtId="168" formatCode="#,##0.0"/>
    <numFmt numFmtId="169" formatCode="_-* #,##0.0_-;\-* #,##0.0_-;_-* &quot;-&quot;??_-;_-@"/>
  </numFmts>
  <fonts count="12">
    <font>
      <sz val="11.0"/>
      <color theme="1"/>
      <name val="Calibri"/>
      <scheme val="minor"/>
    </font>
    <font>
      <b/>
      <sz val="20.0"/>
      <color theme="0"/>
      <name val="Calibri"/>
    </font>
    <font/>
    <font>
      <sz val="10.0"/>
      <color theme="1"/>
      <name val="Calibri"/>
    </font>
    <font>
      <b/>
      <sz val="10.0"/>
      <color theme="1"/>
      <name val="Calibri"/>
    </font>
    <font>
      <sz val="12.0"/>
      <color theme="0"/>
      <name val="Calibri"/>
    </font>
    <font>
      <sz val="10.0"/>
      <color theme="0"/>
      <name val="Calibri"/>
    </font>
    <font>
      <u/>
      <sz val="10.0"/>
      <color theme="1"/>
      <name val="Calibri"/>
    </font>
    <font>
      <sz val="10.0"/>
      <color rgb="FFFF0000"/>
      <name val="Calibri"/>
    </font>
    <font>
      <b/>
      <sz val="12.0"/>
      <color theme="0"/>
      <name val="Calibri"/>
    </font>
    <font>
      <b/>
      <sz val="16.0"/>
      <color theme="0"/>
      <name val="Calibri"/>
    </font>
    <font>
      <b/>
      <sz val="10.0"/>
      <color theme="0"/>
      <name val="Calibri"/>
    </font>
  </fonts>
  <fills count="8">
    <fill>
      <patternFill patternType="none"/>
    </fill>
    <fill>
      <patternFill patternType="lightGray"/>
    </fill>
    <fill>
      <patternFill patternType="solid">
        <fgColor theme="1"/>
        <bgColor theme="1"/>
      </patternFill>
    </fill>
    <fill>
      <patternFill patternType="solid">
        <fgColor theme="0"/>
        <bgColor theme="0"/>
      </patternFill>
    </fill>
    <fill>
      <patternFill patternType="solid">
        <fgColor rgb="FFC6D9F0"/>
        <bgColor rgb="FFC6D9F0"/>
      </patternFill>
    </fill>
    <fill>
      <patternFill patternType="solid">
        <fgColor rgb="FFEAF1DD"/>
        <bgColor rgb="FFEAF1DD"/>
      </patternFill>
    </fill>
    <fill>
      <patternFill patternType="solid">
        <fgColor rgb="FF595959"/>
        <bgColor rgb="FF595959"/>
      </patternFill>
    </fill>
    <fill>
      <patternFill patternType="solid">
        <fgColor rgb="FFDBE5F1"/>
        <bgColor rgb="FFDBE5F1"/>
      </patternFill>
    </fill>
  </fills>
  <borders count="64">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thin">
        <color rgb="FF000000"/>
      </left>
    </border>
    <border>
      <right style="thin">
        <color rgb="FF000000"/>
      </right>
    </border>
    <border>
      <left style="thin">
        <color rgb="FF000000"/>
      </left>
      <right/>
      <top/>
      <bottom/>
    </border>
    <border>
      <left/>
      <right style="thin">
        <color rgb="FF000000"/>
      </right>
      <top/>
      <bottom/>
    </border>
    <border>
      <left style="medium">
        <color rgb="FF000000"/>
      </left>
    </border>
    <border>
      <right style="medium">
        <color rgb="FF000000"/>
      </right>
    </border>
    <border>
      <left style="medium">
        <color rgb="FF000000"/>
      </left>
      <right/>
      <top/>
      <bottom/>
    </border>
    <border>
      <left/>
      <right/>
      <top/>
      <bottom/>
    </border>
    <border>
      <left style="thin">
        <color rgb="FF000000"/>
      </left>
      <bottom style="medium">
        <color rgb="FF000000"/>
      </bottom>
    </border>
    <border>
      <right style="thin">
        <color rgb="FF000000"/>
      </right>
      <bottom style="medium">
        <color rgb="FF000000"/>
      </bottom>
    </border>
    <border>
      <left style="thin">
        <color rgb="FF000000"/>
      </left>
      <right/>
      <top/>
      <bottom style="medium">
        <color rgb="FF000000"/>
      </bottom>
    </border>
    <border>
      <left/>
      <right style="thin">
        <color rgb="FF000000"/>
      </right>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top/>
      <bottom style="medium">
        <color rgb="FF000000"/>
      </bottom>
    </border>
    <border>
      <left/>
      <right/>
      <top/>
      <bottom style="medium">
        <color rgb="FF000000"/>
      </bottom>
    </border>
    <border>
      <left style="thin">
        <color rgb="FF000000"/>
      </left>
      <right style="thin">
        <color rgb="FF000000"/>
      </right>
      <bottom style="medium">
        <color rgb="FF000000"/>
      </bottom>
    </border>
    <border>
      <left/>
      <top/>
    </border>
    <border>
      <top/>
    </border>
    <border>
      <right/>
      <top/>
    </border>
    <border>
      <left/>
      <bottom/>
    </border>
    <border>
      <bottom/>
    </border>
    <border>
      <right/>
      <bottom/>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border>
    <border>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bottom/>
    </border>
    <border>
      <left style="thin">
        <color rgb="FF000000"/>
      </left>
      <bottom style="thin">
        <color rgb="FF000000"/>
      </bottom>
    </border>
    <border>
      <right style="thin">
        <color rgb="FF000000"/>
      </right>
      <bottom style="thin">
        <color rgb="FF000000"/>
      </bottom>
    </border>
    <border>
      <left/>
      <right style="medium">
        <color rgb="FF000000"/>
      </right>
      <top/>
      <bottom style="medium">
        <color rgb="FF000000"/>
      </bottom>
    </border>
    <border>
      <left style="medium">
        <color rgb="FF000000"/>
      </left>
      <top style="medium">
        <color rgb="FF000000"/>
      </top>
    </border>
    <border>
      <left style="thin">
        <color rgb="FF000000"/>
      </left>
      <top style="medium">
        <color rgb="FF000000"/>
      </top>
    </border>
    <border>
      <left style="thin">
        <color rgb="FF000000"/>
      </left>
      <right style="medium">
        <color rgb="FF000000"/>
      </right>
      <top style="medium">
        <color rgb="FF000000"/>
      </top>
    </border>
    <border>
      <left style="thin">
        <color rgb="FF000000"/>
      </left>
      <right style="medium">
        <color rgb="FF000000"/>
      </right>
    </border>
    <border>
      <left style="medium">
        <color rgb="FF000000"/>
      </left>
      <right style="thin">
        <color rgb="FF000000"/>
      </right>
      <bottom style="medium">
        <color rgb="FF000000"/>
      </bottom>
    </border>
    <border>
      <left/>
      <top/>
      <bottom/>
    </border>
    <border>
      <top/>
      <bottom/>
    </border>
    <border>
      <right/>
      <top/>
      <bottom/>
    </border>
    <border>
      <left/>
    </border>
    <border>
      <right/>
    </border>
    <border>
      <right style="thin">
        <color rgb="FF000000"/>
      </right>
      <top/>
    </border>
    <border>
      <right style="thin">
        <color rgb="FF000000"/>
      </right>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Alignment="1" applyFont="1">
      <alignment horizontal="center"/>
    </xf>
    <xf borderId="4" fillId="3" fontId="4" numFmtId="0" xfId="0" applyAlignment="1" applyBorder="1" applyFill="1" applyFont="1">
      <alignment horizontal="center" vertical="center"/>
    </xf>
    <xf borderId="5" fillId="3" fontId="4" numFmtId="0" xfId="0" applyAlignment="1" applyBorder="1" applyFont="1">
      <alignment horizontal="center" vertical="center"/>
    </xf>
    <xf borderId="6" fillId="3" fontId="4" numFmtId="0" xfId="0" applyAlignment="1" applyBorder="1" applyFont="1">
      <alignment horizontal="center" vertical="center"/>
    </xf>
    <xf borderId="7" fillId="0" fontId="2" numFmtId="0" xfId="0" applyBorder="1" applyFont="1"/>
    <xf borderId="8" fillId="3" fontId="4" numFmtId="0" xfId="0" applyAlignment="1" applyBorder="1" applyFont="1">
      <alignment horizontal="center" vertical="center"/>
    </xf>
    <xf borderId="9" fillId="0" fontId="2" numFmtId="0" xfId="0" applyBorder="1" applyFont="1"/>
    <xf borderId="10" fillId="4" fontId="4" numFmtId="0" xfId="0" applyAlignment="1" applyBorder="1" applyFill="1" applyFont="1">
      <alignment horizontal="center" vertical="center"/>
    </xf>
    <xf borderId="11" fillId="0" fontId="2" numFmtId="0" xfId="0" applyBorder="1" applyFont="1"/>
    <xf borderId="10" fillId="5" fontId="4" numFmtId="0" xfId="0" applyAlignment="1" applyBorder="1" applyFill="1" applyFont="1">
      <alignment horizontal="center" vertical="center"/>
    </xf>
    <xf borderId="12" fillId="0" fontId="2" numFmtId="0" xfId="0" applyBorder="1" applyFont="1"/>
    <xf borderId="0" fillId="0" fontId="4" numFmtId="0" xfId="0" applyAlignment="1" applyFont="1">
      <alignment horizontal="center"/>
    </xf>
    <xf borderId="13" fillId="3" fontId="4" numFmtId="0" xfId="0" applyAlignment="1" applyBorder="1" applyFont="1">
      <alignment horizontal="center" vertical="center"/>
    </xf>
    <xf borderId="14" fillId="3" fontId="4" numFmtId="0" xfId="0" applyAlignment="1" applyBorder="1" applyFont="1">
      <alignment horizontal="center" vertical="center"/>
    </xf>
    <xf borderId="15" fillId="3" fontId="4" numFmtId="0" xfId="0" applyAlignment="1" applyBorder="1" applyFont="1">
      <alignment horizontal="center" vertical="center"/>
    </xf>
    <xf borderId="16" fillId="4" fontId="4" numFmtId="0" xfId="0" applyAlignment="1" applyBorder="1" applyFont="1">
      <alignment horizontal="center" vertical="center"/>
    </xf>
    <xf borderId="17" fillId="4" fontId="4" numFmtId="0" xfId="0" applyAlignment="1" applyBorder="1" applyFont="1">
      <alignment horizontal="center" vertical="center"/>
    </xf>
    <xf borderId="16" fillId="5" fontId="4" numFmtId="0" xfId="0" applyAlignment="1" applyBorder="1" applyFont="1">
      <alignment horizontal="center" vertical="center"/>
    </xf>
    <xf borderId="13" fillId="5" fontId="4" numFmtId="0" xfId="0" applyAlignment="1" applyBorder="1" applyFont="1">
      <alignment horizontal="center" vertical="center"/>
    </xf>
    <xf borderId="18" fillId="0" fontId="4" numFmtId="0" xfId="0" applyAlignment="1" applyBorder="1" applyFont="1">
      <alignment horizontal="center"/>
    </xf>
    <xf borderId="0" fillId="0" fontId="3" numFmtId="0" xfId="0" applyAlignment="1" applyFont="1">
      <alignment horizontal="center" vertical="center"/>
    </xf>
    <xf borderId="19" fillId="0" fontId="3" numFmtId="164" xfId="0" applyAlignment="1" applyBorder="1" applyFont="1" applyNumberFormat="1">
      <alignment horizontal="center" vertical="center"/>
    </xf>
    <xf borderId="20" fillId="0" fontId="3" numFmtId="164" xfId="0" applyAlignment="1" applyBorder="1" applyFont="1" applyNumberFormat="1">
      <alignment horizontal="center" vertical="center"/>
    </xf>
    <xf borderId="21" fillId="6" fontId="3" numFmtId="164" xfId="0" applyAlignment="1" applyBorder="1" applyFill="1" applyFont="1" applyNumberFormat="1">
      <alignment horizontal="center" vertical="center"/>
    </xf>
    <xf borderId="22" fillId="6" fontId="3" numFmtId="164" xfId="0" applyAlignment="1" applyBorder="1" applyFont="1" applyNumberFormat="1">
      <alignment horizontal="center" vertical="center"/>
    </xf>
    <xf borderId="0" fillId="0" fontId="3" numFmtId="164" xfId="0" applyAlignment="1" applyFont="1" applyNumberFormat="1">
      <alignment horizontal="center" vertical="center"/>
    </xf>
    <xf borderId="23" fillId="0" fontId="3" numFmtId="164" xfId="0" applyAlignment="1" applyBorder="1" applyFont="1" applyNumberFormat="1">
      <alignment horizontal="center" vertical="center"/>
    </xf>
    <xf borderId="24" fillId="0" fontId="3" numFmtId="164" xfId="0" applyAlignment="1" applyBorder="1" applyFont="1" applyNumberFormat="1">
      <alignment horizontal="center" vertical="center"/>
    </xf>
    <xf borderId="25" fillId="6" fontId="3" numFmtId="38" xfId="0" applyAlignment="1" applyBorder="1" applyFont="1" applyNumberFormat="1">
      <alignment horizontal="center" vertical="center"/>
    </xf>
    <xf borderId="26" fillId="6" fontId="3" numFmtId="165" xfId="0" applyAlignment="1" applyBorder="1" applyFont="1" applyNumberFormat="1">
      <alignment horizontal="center" vertical="center"/>
    </xf>
    <xf borderId="26" fillId="6" fontId="3" numFmtId="38" xfId="0" applyAlignment="1" applyBorder="1" applyFont="1" applyNumberFormat="1">
      <alignment horizontal="center" vertical="center"/>
    </xf>
    <xf borderId="0" fillId="0" fontId="4" numFmtId="164" xfId="0" applyFont="1" applyNumberFormat="1"/>
    <xf borderId="0" fillId="0" fontId="4" numFmtId="0" xfId="0" applyFont="1"/>
    <xf borderId="0" fillId="0" fontId="4" numFmtId="164" xfId="0" applyAlignment="1" applyFont="1" applyNumberFormat="1">
      <alignment horizontal="center"/>
    </xf>
    <xf borderId="0" fillId="0" fontId="3" numFmtId="0" xfId="0" applyFont="1"/>
    <xf borderId="0" fillId="0" fontId="4" numFmtId="166" xfId="0" applyAlignment="1" applyFont="1" applyNumberFormat="1">
      <alignment horizontal="center"/>
    </xf>
    <xf borderId="18" fillId="0" fontId="3" numFmtId="0" xfId="0" applyAlignment="1" applyBorder="1" applyFont="1">
      <alignment horizontal="center" vertical="center"/>
    </xf>
    <xf borderId="27" fillId="0" fontId="4" numFmtId="164" xfId="0" applyAlignment="1" applyBorder="1" applyFont="1" applyNumberFormat="1">
      <alignment horizontal="center" vertical="center"/>
    </xf>
    <xf borderId="28" fillId="0" fontId="4" numFmtId="164" xfId="0" applyAlignment="1" applyBorder="1" applyFont="1" applyNumberFormat="1">
      <alignment horizontal="center" vertical="center"/>
    </xf>
    <xf borderId="29" fillId="6" fontId="4" numFmtId="164" xfId="0" applyAlignment="1" applyBorder="1" applyFont="1" applyNumberFormat="1">
      <alignment horizontal="center" vertical="center"/>
    </xf>
    <xf borderId="30" fillId="6" fontId="4" numFmtId="164" xfId="0" applyAlignment="1" applyBorder="1" applyFont="1" applyNumberFormat="1">
      <alignment horizontal="center" vertical="center"/>
    </xf>
    <xf borderId="18" fillId="0" fontId="4" numFmtId="164" xfId="0" applyAlignment="1" applyBorder="1" applyFont="1" applyNumberFormat="1">
      <alignment horizontal="center" vertical="center"/>
    </xf>
    <xf borderId="31" fillId="0" fontId="4" numFmtId="164" xfId="0" applyAlignment="1" applyBorder="1" applyFont="1" applyNumberFormat="1">
      <alignment horizontal="center" vertical="center"/>
    </xf>
    <xf borderId="32" fillId="0" fontId="4" numFmtId="164" xfId="0" applyAlignment="1" applyBorder="1" applyFont="1" applyNumberFormat="1">
      <alignment horizontal="center" vertical="center"/>
    </xf>
    <xf borderId="33" fillId="6" fontId="4" numFmtId="38" xfId="0" applyAlignment="1" applyBorder="1" applyFont="1" applyNumberFormat="1">
      <alignment horizontal="center" vertical="center"/>
    </xf>
    <xf borderId="34" fillId="6" fontId="4" numFmtId="165" xfId="0" applyAlignment="1" applyBorder="1" applyFont="1" applyNumberFormat="1">
      <alignment horizontal="center" vertical="center"/>
    </xf>
    <xf borderId="34" fillId="6" fontId="4" numFmtId="38" xfId="0" applyAlignment="1" applyBorder="1" applyFont="1" applyNumberFormat="1">
      <alignment horizontal="center" vertical="center"/>
    </xf>
    <xf borderId="23" fillId="0" fontId="3" numFmtId="38" xfId="0" applyAlignment="1" applyBorder="1" applyFont="1" applyNumberFormat="1">
      <alignment horizontal="center" vertical="center"/>
    </xf>
    <xf borderId="0" fillId="0" fontId="3" numFmtId="165" xfId="0" applyAlignment="1" applyFont="1" applyNumberFormat="1">
      <alignment horizontal="center" vertical="center"/>
    </xf>
    <xf borderId="0" fillId="0" fontId="3" numFmtId="38" xfId="0" applyAlignment="1" applyFont="1" applyNumberFormat="1">
      <alignment horizontal="center" vertical="center"/>
    </xf>
    <xf borderId="31" fillId="0" fontId="4" numFmtId="38" xfId="0" applyAlignment="1" applyBorder="1" applyFont="1" applyNumberFormat="1">
      <alignment horizontal="center" vertical="center"/>
    </xf>
    <xf borderId="18" fillId="0" fontId="4" numFmtId="165" xfId="0" applyAlignment="1" applyBorder="1" applyFont="1" applyNumberFormat="1">
      <alignment horizontal="center" vertical="center"/>
    </xf>
    <xf borderId="18" fillId="0" fontId="4" numFmtId="38" xfId="0" applyAlignment="1" applyBorder="1" applyFont="1" applyNumberFormat="1">
      <alignment horizontal="center" vertical="center"/>
    </xf>
    <xf borderId="0" fillId="0" fontId="4" numFmtId="167" xfId="0" applyAlignment="1" applyFont="1" applyNumberFormat="1">
      <alignment horizontal="center"/>
    </xf>
    <xf borderId="0" fillId="0" fontId="4" numFmtId="168" xfId="0" applyAlignment="1" applyFont="1" applyNumberFormat="1">
      <alignment horizontal="center"/>
    </xf>
    <xf borderId="0" fillId="0" fontId="3" numFmtId="164" xfId="0" applyAlignment="1" applyFont="1" applyNumberFormat="1">
      <alignment horizontal="right"/>
    </xf>
    <xf borderId="0" fillId="0" fontId="4" numFmtId="0" xfId="0" applyAlignment="1" applyFont="1">
      <alignment horizontal="center" vertical="center"/>
    </xf>
    <xf borderId="0" fillId="0" fontId="4" numFmtId="164" xfId="0" applyAlignment="1" applyFont="1" applyNumberFormat="1">
      <alignment horizontal="center" vertical="center"/>
    </xf>
    <xf borderId="27" fillId="0" fontId="3" numFmtId="164" xfId="0" applyAlignment="1" applyBorder="1" applyFont="1" applyNumberFormat="1">
      <alignment horizontal="center" vertical="center"/>
    </xf>
    <xf borderId="28" fillId="0" fontId="3" numFmtId="164" xfId="0" applyAlignment="1" applyBorder="1" applyFont="1" applyNumberFormat="1">
      <alignment horizontal="center" vertical="center"/>
    </xf>
    <xf borderId="18" fillId="0" fontId="3" numFmtId="164" xfId="0" applyAlignment="1" applyBorder="1" applyFont="1" applyNumberFormat="1">
      <alignment horizontal="center" vertical="center"/>
    </xf>
    <xf borderId="31" fillId="0" fontId="3" numFmtId="164" xfId="0" applyAlignment="1" applyBorder="1" applyFont="1" applyNumberFormat="1">
      <alignment horizontal="center" vertical="center"/>
    </xf>
    <xf borderId="32" fillId="0" fontId="3" numFmtId="164" xfId="0" applyAlignment="1" applyBorder="1" applyFont="1" applyNumberFormat="1">
      <alignment horizontal="center" vertical="center"/>
    </xf>
    <xf borderId="31" fillId="0" fontId="3" numFmtId="38" xfId="0" applyAlignment="1" applyBorder="1" applyFont="1" applyNumberFormat="1">
      <alignment horizontal="center" vertical="center"/>
    </xf>
    <xf borderId="18" fillId="0" fontId="3" numFmtId="165" xfId="0" applyAlignment="1" applyBorder="1" applyFont="1" applyNumberFormat="1">
      <alignment horizontal="center" vertical="center"/>
    </xf>
    <xf borderId="18" fillId="0" fontId="3" numFmtId="38" xfId="0" applyAlignment="1" applyBorder="1" applyFont="1" applyNumberFormat="1">
      <alignment horizontal="center" vertical="center"/>
    </xf>
    <xf borderId="35" fillId="0" fontId="3" numFmtId="164" xfId="0" applyAlignment="1" applyBorder="1" applyFont="1" applyNumberFormat="1">
      <alignment horizontal="center" vertical="center"/>
    </xf>
    <xf borderId="28" fillId="0" fontId="3" numFmtId="0" xfId="0" applyAlignment="1" applyBorder="1" applyFont="1">
      <alignment horizontal="center" vertical="center"/>
    </xf>
    <xf borderId="36" fillId="2" fontId="5" numFmtId="0" xfId="0" applyAlignment="1" applyBorder="1" applyFont="1">
      <alignment horizontal="left" shrinkToFit="0" vertical="center" wrapText="1"/>
    </xf>
    <xf borderId="37" fillId="0" fontId="2" numFmtId="0" xfId="0" applyBorder="1" applyFont="1"/>
    <xf borderId="38" fillId="0" fontId="2" numFmtId="0" xfId="0" applyBorder="1" applyFont="1"/>
    <xf borderId="26" fillId="2" fontId="6" numFmtId="0" xfId="0" applyAlignment="1" applyBorder="1" applyFont="1">
      <alignment horizontal="center" vertical="center"/>
    </xf>
    <xf borderId="39" fillId="0" fontId="2" numFmtId="0" xfId="0" applyBorder="1" applyFont="1"/>
    <xf borderId="40" fillId="0" fontId="2" numFmtId="0" xfId="0" applyBorder="1" applyFont="1"/>
    <xf borderId="41" fillId="0" fontId="2" numFmtId="0" xfId="0" applyBorder="1" applyFont="1"/>
    <xf borderId="26" fillId="2" fontId="5" numFmtId="0" xfId="0" applyAlignment="1" applyBorder="1" applyFont="1">
      <alignment horizontal="center"/>
    </xf>
    <xf borderId="26" fillId="2" fontId="5" numFmtId="0" xfId="0" applyAlignment="1" applyBorder="1" applyFont="1">
      <alignment horizontal="center" vertical="center"/>
    </xf>
    <xf borderId="26" fillId="2" fontId="5" numFmtId="0" xfId="0" applyAlignment="1" applyBorder="1" applyFont="1">
      <alignment horizontal="left" vertical="center"/>
    </xf>
    <xf borderId="26" fillId="2" fontId="5" numFmtId="0" xfId="0" applyAlignment="1" applyBorder="1" applyFont="1">
      <alignment horizontal="left"/>
    </xf>
    <xf borderId="35" fillId="0" fontId="4" numFmtId="164" xfId="0" applyAlignment="1" applyBorder="1" applyFont="1" applyNumberFormat="1">
      <alignment horizontal="center" vertical="center"/>
    </xf>
    <xf borderId="42" fillId="0" fontId="3" numFmtId="164" xfId="0" applyAlignment="1" applyBorder="1" applyFont="1" applyNumberFormat="1">
      <alignment horizontal="center" vertical="center"/>
    </xf>
    <xf borderId="43" fillId="0" fontId="3" numFmtId="164" xfId="0" applyAlignment="1" applyBorder="1" applyFont="1" applyNumberFormat="1">
      <alignment horizontal="center" vertical="center"/>
    </xf>
    <xf borderId="44" fillId="0" fontId="3" numFmtId="164" xfId="0" applyAlignment="1" applyBorder="1" applyFont="1" applyNumberFormat="1">
      <alignment horizontal="center" vertical="center"/>
    </xf>
    <xf borderId="45" fillId="0" fontId="3" numFmtId="0" xfId="0" applyAlignment="1" applyBorder="1" applyFont="1">
      <alignment horizontal="center" vertical="center"/>
    </xf>
    <xf borderId="26" fillId="2" fontId="5" numFmtId="0" xfId="0" applyAlignment="1" applyBorder="1" applyFont="1">
      <alignment vertical="center"/>
    </xf>
    <xf borderId="6" fillId="2" fontId="1" numFmtId="0" xfId="0" applyAlignment="1" applyBorder="1" applyFont="1">
      <alignment horizontal="center"/>
    </xf>
    <xf borderId="6" fillId="0" fontId="4" numFmtId="0" xfId="0" applyAlignment="1" applyBorder="1" applyFont="1">
      <alignment horizontal="center"/>
    </xf>
    <xf borderId="45" fillId="0" fontId="4" numFmtId="0" xfId="0" applyAlignment="1" applyBorder="1" applyFont="1">
      <alignment horizontal="center"/>
    </xf>
    <xf borderId="45" fillId="0" fontId="2" numFmtId="0" xfId="0" applyBorder="1" applyFont="1"/>
    <xf borderId="10" fillId="7" fontId="4" numFmtId="0" xfId="0" applyAlignment="1" applyBorder="1" applyFill="1" applyFont="1">
      <alignment horizontal="center"/>
    </xf>
    <xf borderId="6" fillId="0" fontId="4" numFmtId="0" xfId="0" applyBorder="1" applyFont="1"/>
    <xf borderId="4" fillId="0" fontId="4" numFmtId="0" xfId="0" applyBorder="1" applyFont="1"/>
    <xf borderId="4" fillId="0" fontId="4" numFmtId="0" xfId="0" applyAlignment="1" applyBorder="1" applyFont="1">
      <alignment horizontal="center"/>
    </xf>
    <xf borderId="7" fillId="0" fontId="4" numFmtId="0" xfId="0" applyAlignment="1" applyBorder="1" applyFont="1">
      <alignment horizontal="center"/>
    </xf>
    <xf borderId="46" fillId="7" fontId="4" numFmtId="0" xfId="0" applyAlignment="1" applyBorder="1" applyFont="1">
      <alignment horizontal="center"/>
    </xf>
    <xf borderId="4" fillId="7" fontId="4" numFmtId="0" xfId="0" applyBorder="1" applyFont="1"/>
    <xf borderId="47" fillId="7" fontId="4" numFmtId="0" xfId="0" applyAlignment="1" applyBorder="1" applyFont="1">
      <alignment horizontal="center"/>
    </xf>
    <xf borderId="46" fillId="5" fontId="4" numFmtId="0" xfId="0" applyAlignment="1" applyBorder="1" applyFont="1">
      <alignment horizontal="center" vertical="center"/>
    </xf>
    <xf borderId="4" fillId="5" fontId="4" numFmtId="0" xfId="0" applyAlignment="1" applyBorder="1" applyFont="1">
      <alignment horizontal="center" vertical="center"/>
    </xf>
    <xf borderId="47" fillId="5" fontId="4" numFmtId="0" xfId="0" applyAlignment="1" applyBorder="1" applyFont="1">
      <alignment horizontal="center" vertical="center"/>
    </xf>
    <xf borderId="45" fillId="0" fontId="3" numFmtId="0" xfId="0" applyBorder="1" applyFont="1"/>
    <xf borderId="0" fillId="0" fontId="4" numFmtId="0" xfId="0" applyAlignment="1" applyFont="1">
      <alignment horizontal="left"/>
    </xf>
    <xf borderId="44" fillId="0" fontId="3" numFmtId="0" xfId="0" applyAlignment="1" applyBorder="1" applyFont="1">
      <alignment horizontal="center"/>
    </xf>
    <xf borderId="19" fillId="0" fontId="3" numFmtId="164" xfId="0" applyBorder="1" applyFont="1" applyNumberFormat="1"/>
    <xf borderId="0" fillId="0" fontId="3" numFmtId="164" xfId="0" applyFont="1" applyNumberFormat="1"/>
    <xf borderId="20" fillId="0" fontId="3" numFmtId="164" xfId="0" applyBorder="1" applyFont="1" applyNumberFormat="1"/>
    <xf borderId="26" fillId="6" fontId="3" numFmtId="164" xfId="0" applyBorder="1" applyFont="1" applyNumberFormat="1"/>
    <xf borderId="23" fillId="0" fontId="3" numFmtId="164" xfId="0" applyBorder="1" applyFont="1" applyNumberFormat="1"/>
    <xf borderId="24" fillId="0" fontId="3" numFmtId="164" xfId="0" applyBorder="1" applyFont="1" applyNumberFormat="1"/>
    <xf borderId="25" fillId="6" fontId="3" numFmtId="164" xfId="0" applyAlignment="1" applyBorder="1" applyFont="1" applyNumberFormat="1">
      <alignment horizontal="center" vertical="center"/>
    </xf>
    <xf borderId="48" fillId="6" fontId="3" numFmtId="38" xfId="0" applyAlignment="1" applyBorder="1" applyFont="1" applyNumberFormat="1">
      <alignment horizontal="center" vertical="center"/>
    </xf>
    <xf borderId="0" fillId="0" fontId="7" numFmtId="0" xfId="0" applyFont="1"/>
    <xf borderId="18" fillId="0" fontId="4" numFmtId="0" xfId="0" applyAlignment="1" applyBorder="1" applyFont="1">
      <alignment horizontal="left"/>
    </xf>
    <xf borderId="35" fillId="0" fontId="3" numFmtId="0" xfId="0" applyAlignment="1" applyBorder="1" applyFont="1">
      <alignment horizontal="center"/>
    </xf>
    <xf borderId="49" fillId="0" fontId="4" numFmtId="164" xfId="0" applyBorder="1" applyFont="1" applyNumberFormat="1"/>
    <xf borderId="45" fillId="0" fontId="4" numFmtId="164" xfId="0" applyBorder="1" applyFont="1" applyNumberFormat="1"/>
    <xf borderId="50" fillId="0" fontId="4" numFmtId="164" xfId="0" applyBorder="1" applyFont="1" applyNumberFormat="1"/>
    <xf borderId="34" fillId="6" fontId="4" numFmtId="164" xfId="0" applyBorder="1" applyFont="1" applyNumberFormat="1"/>
    <xf borderId="31" fillId="0" fontId="4" numFmtId="164" xfId="0" applyBorder="1" applyFont="1" applyNumberFormat="1"/>
    <xf borderId="18" fillId="0" fontId="4" numFmtId="164" xfId="0" applyBorder="1" applyFont="1" applyNumberFormat="1"/>
    <xf borderId="32" fillId="0" fontId="4" numFmtId="164" xfId="0" applyBorder="1" applyFont="1" applyNumberFormat="1"/>
    <xf borderId="51" fillId="6" fontId="4" numFmtId="38" xfId="0" applyAlignment="1" applyBorder="1" applyFont="1" applyNumberFormat="1">
      <alignment horizontal="center" vertical="center"/>
    </xf>
    <xf borderId="24" fillId="0" fontId="3" numFmtId="38" xfId="0" applyAlignment="1" applyBorder="1" applyFont="1" applyNumberFormat="1">
      <alignment horizontal="center" vertical="center"/>
    </xf>
    <xf borderId="27" fillId="0" fontId="4" numFmtId="164" xfId="0" applyBorder="1" applyFont="1" applyNumberFormat="1"/>
    <xf borderId="28" fillId="0" fontId="4" numFmtId="164" xfId="0" applyBorder="1" applyFont="1" applyNumberFormat="1"/>
    <xf borderId="32" fillId="0" fontId="4" numFmtId="38" xfId="0" applyAlignment="1" applyBorder="1" applyFont="1" applyNumberFormat="1">
      <alignment horizontal="center" vertical="center"/>
    </xf>
    <xf borderId="44" fillId="0" fontId="3" numFmtId="0" xfId="0" applyBorder="1" applyFont="1"/>
    <xf borderId="26" fillId="6" fontId="8" numFmtId="164" xfId="0" applyBorder="1" applyFont="1" applyNumberFormat="1"/>
    <xf borderId="0" fillId="0" fontId="8" numFmtId="164" xfId="0" applyFont="1" applyNumberFormat="1"/>
    <xf borderId="35" fillId="0" fontId="3" numFmtId="0" xfId="0" applyBorder="1" applyFont="1"/>
    <xf borderId="27" fillId="0" fontId="4" numFmtId="164" xfId="0" applyAlignment="1" applyBorder="1" applyFont="1" applyNumberFormat="1">
      <alignment horizontal="center"/>
    </xf>
    <xf borderId="18" fillId="0" fontId="4" numFmtId="164" xfId="0" applyAlignment="1" applyBorder="1" applyFont="1" applyNumberFormat="1">
      <alignment horizontal="center"/>
    </xf>
    <xf borderId="28" fillId="0" fontId="4" numFmtId="164" xfId="0" applyAlignment="1" applyBorder="1" applyFont="1" applyNumberFormat="1">
      <alignment horizontal="center"/>
    </xf>
    <xf borderId="34" fillId="6" fontId="4" numFmtId="164" xfId="0" applyAlignment="1" applyBorder="1" applyFont="1" applyNumberFormat="1">
      <alignment horizontal="center"/>
    </xf>
    <xf borderId="31" fillId="0" fontId="4" numFmtId="164" xfId="0" applyAlignment="1" applyBorder="1" applyFont="1" applyNumberFormat="1">
      <alignment horizontal="center"/>
    </xf>
    <xf borderId="32" fillId="0" fontId="4" numFmtId="164" xfId="0" applyAlignment="1" applyBorder="1" applyFont="1" applyNumberFormat="1">
      <alignment horizontal="center"/>
    </xf>
    <xf borderId="23" fillId="0" fontId="4" numFmtId="0" xfId="0" applyAlignment="1" applyBorder="1" applyFont="1">
      <alignment horizontal="left"/>
    </xf>
    <xf borderId="31" fillId="0" fontId="4" numFmtId="0" xfId="0" applyAlignment="1" applyBorder="1" applyFont="1">
      <alignment horizontal="left"/>
    </xf>
    <xf borderId="19" fillId="0" fontId="3" numFmtId="164" xfId="0" applyAlignment="1" applyBorder="1" applyFont="1" applyNumberFormat="1">
      <alignment horizontal="center"/>
    </xf>
    <xf borderId="0" fillId="0" fontId="3" numFmtId="164" xfId="0" applyAlignment="1" applyFont="1" applyNumberFormat="1">
      <alignment horizontal="center"/>
    </xf>
    <xf borderId="20" fillId="0" fontId="3" numFmtId="164" xfId="0" applyAlignment="1" applyBorder="1" applyFont="1" applyNumberFormat="1">
      <alignment horizontal="center"/>
    </xf>
    <xf borderId="26" fillId="6" fontId="3" numFmtId="164" xfId="0" applyAlignment="1" applyBorder="1" applyFont="1" applyNumberFormat="1">
      <alignment horizontal="center"/>
    </xf>
    <xf borderId="23" fillId="0" fontId="3" numFmtId="164" xfId="0" applyAlignment="1" applyBorder="1" applyFont="1" applyNumberFormat="1">
      <alignment horizontal="center"/>
    </xf>
    <xf borderId="24" fillId="0" fontId="3" numFmtId="164" xfId="0" applyAlignment="1" applyBorder="1" applyFont="1" applyNumberFormat="1">
      <alignment horizontal="center"/>
    </xf>
    <xf borderId="44" fillId="0" fontId="3" numFmtId="49" xfId="0" applyAlignment="1" applyBorder="1" applyFont="1" applyNumberFormat="1">
      <alignment horizontal="right"/>
    </xf>
    <xf borderId="18" fillId="0" fontId="4" numFmtId="0" xfId="0" applyBorder="1" applyFont="1"/>
    <xf borderId="0" fillId="0" fontId="3" numFmtId="167" xfId="0" applyFont="1" applyNumberFormat="1"/>
    <xf borderId="35" fillId="0" fontId="4" numFmtId="0" xfId="0" applyBorder="1" applyFont="1"/>
    <xf borderId="52" fillId="0" fontId="3" numFmtId="164" xfId="0" applyAlignment="1" applyBorder="1" applyFont="1" applyNumberFormat="1">
      <alignment horizontal="center"/>
    </xf>
    <xf borderId="53" fillId="0" fontId="3" numFmtId="164" xfId="0" applyAlignment="1" applyBorder="1" applyFont="1" applyNumberFormat="1">
      <alignment horizontal="center"/>
    </xf>
    <xf borderId="54" fillId="0" fontId="3" numFmtId="164" xfId="0" applyAlignment="1" applyBorder="1" applyFont="1" applyNumberFormat="1">
      <alignment horizontal="center"/>
    </xf>
    <xf borderId="55" fillId="0" fontId="3" numFmtId="164" xfId="0" applyAlignment="1" applyBorder="1" applyFont="1" applyNumberFormat="1">
      <alignment horizontal="center"/>
    </xf>
    <xf borderId="35" fillId="0" fontId="4" numFmtId="164" xfId="0" applyAlignment="1" applyBorder="1" applyFont="1" applyNumberFormat="1">
      <alignment horizontal="center"/>
    </xf>
    <xf borderId="56" fillId="0" fontId="4" numFmtId="164" xfId="0" applyAlignment="1" applyBorder="1" applyFont="1" applyNumberFormat="1">
      <alignment horizontal="center"/>
    </xf>
    <xf borderId="26" fillId="2" fontId="9" numFmtId="0" xfId="0" applyAlignment="1" applyBorder="1" applyFont="1">
      <alignment horizontal="left"/>
    </xf>
    <xf borderId="26" fillId="2" fontId="5" numFmtId="0" xfId="0" applyBorder="1" applyFont="1"/>
    <xf borderId="57" fillId="2" fontId="1" numFmtId="0" xfId="0" applyAlignment="1" applyBorder="1" applyFont="1">
      <alignment horizontal="center"/>
    </xf>
    <xf borderId="58" fillId="0" fontId="2" numFmtId="0" xfId="0" applyBorder="1" applyFont="1"/>
    <xf borderId="59" fillId="0" fontId="2" numFmtId="0" xfId="0" applyBorder="1" applyFont="1"/>
    <xf borderId="57" fillId="2" fontId="10" numFmtId="0" xfId="0" applyAlignment="1" applyBorder="1" applyFont="1">
      <alignment horizontal="center"/>
    </xf>
    <xf borderId="19" fillId="0" fontId="3" numFmtId="169" xfId="0" applyAlignment="1" applyBorder="1" applyFont="1" applyNumberFormat="1">
      <alignment horizontal="center" vertical="center"/>
    </xf>
    <xf borderId="26" fillId="2" fontId="5" numFmtId="0" xfId="0" applyAlignment="1" applyBorder="1" applyFont="1">
      <alignment shrinkToFit="0" vertical="top" wrapText="1"/>
    </xf>
    <xf borderId="36" fillId="2" fontId="5" numFmtId="0" xfId="0" applyAlignment="1" applyBorder="1" applyFont="1">
      <alignment horizontal="left" shrinkToFit="0" vertical="top" wrapText="1"/>
    </xf>
    <xf borderId="60" fillId="0" fontId="2" numFmtId="0" xfId="0" applyBorder="1" applyFont="1"/>
    <xf borderId="61" fillId="0" fontId="2" numFmtId="0" xfId="0" applyBorder="1" applyFont="1"/>
    <xf borderId="26" fillId="2" fontId="5" numFmtId="0" xfId="0" applyAlignment="1" applyBorder="1" applyFont="1">
      <alignment vertical="top"/>
    </xf>
    <xf borderId="56" fillId="0" fontId="4" numFmtId="164" xfId="0" applyAlignment="1" applyBorder="1" applyFont="1" applyNumberFormat="1">
      <alignment horizontal="center" vertical="center"/>
    </xf>
    <xf borderId="26" fillId="2" fontId="11" numFmtId="0" xfId="0" applyAlignment="1" applyBorder="1" applyFont="1">
      <alignment horizontal="left" vertical="center"/>
    </xf>
    <xf borderId="26" fillId="2" fontId="6" numFmtId="0" xfId="0" applyAlignment="1" applyBorder="1" applyFont="1">
      <alignment horizontal="left" vertical="center"/>
    </xf>
    <xf borderId="21" fillId="2" fontId="6" numFmtId="164" xfId="0" applyAlignment="1" applyBorder="1" applyFont="1" applyNumberFormat="1">
      <alignment horizontal="left" vertical="center"/>
    </xf>
    <xf borderId="22" fillId="2" fontId="6" numFmtId="164" xfId="0" applyAlignment="1" applyBorder="1" applyFont="1" applyNumberFormat="1">
      <alignment horizontal="left" vertical="center"/>
    </xf>
    <xf borderId="26" fillId="2" fontId="6" numFmtId="164" xfId="0" applyAlignment="1" applyBorder="1" applyFont="1" applyNumberFormat="1">
      <alignment horizontal="left" vertical="center"/>
    </xf>
    <xf borderId="25" fillId="2" fontId="6" numFmtId="164" xfId="0" applyAlignment="1" applyBorder="1" applyFont="1" applyNumberFormat="1">
      <alignment horizontal="left" vertical="center"/>
    </xf>
    <xf borderId="48" fillId="2" fontId="6" numFmtId="164" xfId="0" applyAlignment="1" applyBorder="1" applyFont="1" applyNumberFormat="1">
      <alignment horizontal="left" vertical="center"/>
    </xf>
    <xf borderId="25" fillId="2" fontId="6" numFmtId="38" xfId="0" applyAlignment="1" applyBorder="1" applyFont="1" applyNumberFormat="1">
      <alignment horizontal="left" vertical="center"/>
    </xf>
    <xf borderId="26" fillId="2" fontId="6" numFmtId="165" xfId="0" applyAlignment="1" applyBorder="1" applyFont="1" applyNumberFormat="1">
      <alignment horizontal="left" vertical="center"/>
    </xf>
    <xf borderId="26" fillId="2" fontId="6" numFmtId="38" xfId="0" applyAlignment="1" applyBorder="1" applyFont="1" applyNumberFormat="1">
      <alignment horizontal="left" vertical="center"/>
    </xf>
    <xf borderId="36" fillId="2" fontId="11" numFmtId="0" xfId="0" applyAlignment="1" applyBorder="1" applyFont="1">
      <alignment horizontal="left" shrinkToFit="0" vertical="center" wrapText="1"/>
    </xf>
    <xf borderId="62" fillId="0" fontId="2" numFmtId="0" xfId="0" applyBorder="1" applyFont="1"/>
    <xf borderId="63" fillId="0" fontId="2" numFmtId="0" xfId="0" applyBorder="1" applyFont="1"/>
    <xf borderId="20" fillId="0" fontId="2" numFmtId="0" xfId="0" applyBorder="1" applyFont="1"/>
    <xf borderId="26" fillId="2" fontId="11" numFmtId="0" xfId="0" applyAlignment="1" applyBorder="1" applyFont="1">
      <alignment horizontal="left" shrinkToFit="0" vertical="center" wrapText="1"/>
    </xf>
    <xf borderId="22" fillId="2" fontId="11" numFmtId="0" xfId="0" applyAlignment="1" applyBorder="1" applyFont="1">
      <alignment horizontal="left" shrinkToFit="0" vertical="center" wrapText="1"/>
    </xf>
  </cellXfs>
  <cellStyles count="1">
    <cellStyle xfId="0" name="Normal" builtinId="0"/>
  </cellStyles>
  <dxfs count="1">
    <dxf>
      <font/>
      <fill>
        <patternFill patternType="solid">
          <fgColor rgb="FFD8D8D8"/>
          <bgColor rgb="FFD8D8D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7.29"/>
    <col customWidth="1" min="2" max="2" width="5.0"/>
    <col customWidth="1" min="3" max="3" width="7.71"/>
    <col customWidth="1" min="4" max="4" width="12.71"/>
    <col customWidth="1" min="5" max="5" width="8.71"/>
    <col customWidth="1" min="6" max="6" width="14.14"/>
    <col customWidth="1" min="7" max="7" width="7.71"/>
    <col customWidth="1" min="8" max="8" width="12.71"/>
    <col customWidth="1" min="9" max="9" width="7.71"/>
    <col customWidth="1" min="10" max="10" width="13.14"/>
    <col customWidth="1" min="11" max="11" width="7.71"/>
    <col customWidth="1" min="12" max="12" width="12.71"/>
    <col customWidth="1" min="13" max="13" width="7.71"/>
    <col customWidth="1" min="14" max="14" width="12.71"/>
    <col customWidth="1" min="15" max="15" width="7.71"/>
    <col customWidth="1" min="16" max="16" width="12.71"/>
    <col customWidth="1" min="17" max="17" width="7.71"/>
    <col customWidth="1" min="18" max="18" width="12.71"/>
    <col customWidth="1" min="19" max="19" width="7.71"/>
    <col customWidth="1" min="20" max="20" width="12.71"/>
    <col customWidth="1" min="21" max="21" width="7.71"/>
    <col customWidth="1" min="22" max="22" width="13.57"/>
    <col customWidth="1" min="23" max="24" width="7.71"/>
    <col customWidth="1" min="25" max="25" width="13.57"/>
    <col customWidth="1" min="26" max="26" width="7.71"/>
    <col customWidth="1" min="27" max="27" width="13.57"/>
    <col customWidth="1" min="28" max="28" width="9.14"/>
    <col customWidth="1" hidden="1" min="29" max="29" width="10.29"/>
    <col customWidth="1" hidden="1" min="30" max="40" width="12.0"/>
    <col customWidth="1" min="41" max="43" width="9.14"/>
  </cols>
  <sheetData>
    <row r="1" ht="12.75" customHeight="1">
      <c r="A1" s="1" t="s">
        <v>0</v>
      </c>
      <c r="B1" s="2"/>
      <c r="C1" s="2"/>
      <c r="D1" s="2"/>
      <c r="E1" s="2"/>
      <c r="F1" s="2"/>
      <c r="G1" s="2"/>
      <c r="H1" s="2"/>
      <c r="I1" s="2"/>
      <c r="J1" s="2"/>
      <c r="K1" s="2"/>
      <c r="L1" s="2"/>
      <c r="M1" s="2"/>
      <c r="N1" s="2"/>
      <c r="O1" s="2"/>
      <c r="P1" s="2"/>
      <c r="Q1" s="2"/>
      <c r="R1" s="2"/>
      <c r="S1" s="2"/>
      <c r="T1" s="2"/>
      <c r="U1" s="2"/>
      <c r="V1" s="2"/>
      <c r="W1" s="2"/>
      <c r="X1" s="2"/>
      <c r="Y1" s="2"/>
      <c r="Z1" s="2"/>
      <c r="AA1" s="3"/>
      <c r="AB1" s="4"/>
      <c r="AC1" s="4"/>
      <c r="AD1" s="4"/>
      <c r="AE1" s="4"/>
      <c r="AF1" s="4"/>
      <c r="AG1" s="4"/>
      <c r="AH1" s="4"/>
      <c r="AI1" s="4"/>
      <c r="AJ1" s="4"/>
      <c r="AK1" s="4"/>
      <c r="AL1" s="4"/>
      <c r="AM1" s="4"/>
      <c r="AN1" s="4"/>
      <c r="AO1" s="4"/>
      <c r="AP1" s="4"/>
      <c r="AQ1" s="4"/>
    </row>
    <row r="2" ht="12.75" customHeight="1">
      <c r="A2" s="5"/>
      <c r="B2" s="6"/>
      <c r="C2" s="7" t="s">
        <v>1</v>
      </c>
      <c r="D2" s="8"/>
      <c r="E2" s="7" t="s">
        <v>2</v>
      </c>
      <c r="F2" s="8"/>
      <c r="G2" s="7" t="s">
        <v>3</v>
      </c>
      <c r="H2" s="8"/>
      <c r="I2" s="7" t="s">
        <v>4</v>
      </c>
      <c r="J2" s="8"/>
      <c r="K2" s="7" t="s">
        <v>5</v>
      </c>
      <c r="L2" s="8"/>
      <c r="M2" s="7" t="s">
        <v>6</v>
      </c>
      <c r="N2" s="8"/>
      <c r="O2" s="7" t="s">
        <v>7</v>
      </c>
      <c r="P2" s="8"/>
      <c r="Q2" s="7" t="s">
        <v>8</v>
      </c>
      <c r="R2" s="8"/>
      <c r="S2" s="9" t="s">
        <v>9</v>
      </c>
      <c r="T2" s="10"/>
      <c r="U2" s="11" t="s">
        <v>10</v>
      </c>
      <c r="V2" s="12"/>
      <c r="W2" s="13" t="s">
        <v>11</v>
      </c>
      <c r="X2" s="14"/>
      <c r="Y2" s="14"/>
      <c r="Z2" s="14"/>
      <c r="AA2" s="8"/>
      <c r="AB2" s="15"/>
      <c r="AC2" s="15"/>
      <c r="AD2" s="15"/>
      <c r="AE2" s="15"/>
      <c r="AF2" s="15"/>
      <c r="AG2" s="15"/>
      <c r="AH2" s="15"/>
      <c r="AI2" s="15"/>
      <c r="AJ2" s="15"/>
      <c r="AK2" s="15"/>
      <c r="AL2" s="15"/>
      <c r="AM2" s="15"/>
      <c r="AN2" s="15"/>
      <c r="AO2" s="15"/>
      <c r="AP2" s="15"/>
      <c r="AQ2" s="15"/>
    </row>
    <row r="3" ht="12.75" customHeight="1">
      <c r="A3" s="16" t="s">
        <v>12</v>
      </c>
      <c r="B3" s="17" t="s">
        <v>13</v>
      </c>
      <c r="C3" s="16" t="s">
        <v>14</v>
      </c>
      <c r="D3" s="16" t="s">
        <v>15</v>
      </c>
      <c r="E3" s="16" t="s">
        <v>14</v>
      </c>
      <c r="F3" s="16" t="s">
        <v>15</v>
      </c>
      <c r="G3" s="16" t="s">
        <v>14</v>
      </c>
      <c r="H3" s="16" t="s">
        <v>15</v>
      </c>
      <c r="I3" s="16" t="s">
        <v>14</v>
      </c>
      <c r="J3" s="16" t="s">
        <v>15</v>
      </c>
      <c r="K3" s="16" t="s">
        <v>14</v>
      </c>
      <c r="L3" s="16" t="s">
        <v>15</v>
      </c>
      <c r="M3" s="16" t="s">
        <v>14</v>
      </c>
      <c r="N3" s="16" t="s">
        <v>15</v>
      </c>
      <c r="O3" s="16" t="s">
        <v>14</v>
      </c>
      <c r="P3" s="16" t="s">
        <v>15</v>
      </c>
      <c r="Q3" s="16" t="s">
        <v>14</v>
      </c>
      <c r="R3" s="16" t="s">
        <v>15</v>
      </c>
      <c r="S3" s="18" t="s">
        <v>14</v>
      </c>
      <c r="T3" s="17" t="s">
        <v>15</v>
      </c>
      <c r="U3" s="19" t="s">
        <v>14</v>
      </c>
      <c r="V3" s="20" t="s">
        <v>15</v>
      </c>
      <c r="W3" s="21" t="s">
        <v>14</v>
      </c>
      <c r="X3" s="22" t="s">
        <v>16</v>
      </c>
      <c r="Y3" s="22" t="s">
        <v>15</v>
      </c>
      <c r="Z3" s="22" t="s">
        <v>17</v>
      </c>
      <c r="AA3" s="22" t="s">
        <v>18</v>
      </c>
      <c r="AB3" s="23"/>
      <c r="AC3" s="23"/>
      <c r="AD3" s="23"/>
      <c r="AE3" s="23"/>
      <c r="AF3" s="23"/>
      <c r="AG3" s="23"/>
      <c r="AH3" s="23"/>
      <c r="AI3" s="23"/>
      <c r="AJ3" s="23"/>
      <c r="AK3" s="23"/>
      <c r="AL3" s="23"/>
      <c r="AM3" s="23"/>
      <c r="AN3" s="23"/>
      <c r="AO3" s="23"/>
      <c r="AP3" s="23"/>
      <c r="AQ3" s="23"/>
    </row>
    <row r="4" ht="12.75" customHeight="1">
      <c r="A4" s="15" t="s">
        <v>19</v>
      </c>
      <c r="B4" s="24">
        <v>2004.0</v>
      </c>
      <c r="C4" s="25">
        <f>SUM('Single-Family'!C4+'Multi-Family'!C4+'Non-Residential - New Const'!C5)</f>
        <v>9</v>
      </c>
      <c r="D4" s="26">
        <f>SUM('Single-Family'!D4+'Multi-Family'!E4+'Non-Residential - New Const'!D5)</f>
        <v>1088381</v>
      </c>
      <c r="E4" s="27"/>
      <c r="F4" s="28"/>
      <c r="G4" s="25">
        <f>SUM('Single-Family'!G4+'Multi-Family'!I4+'Non-Residential - New Const'!G5)</f>
        <v>165</v>
      </c>
      <c r="H4" s="26">
        <f>SUM('Single-Family'!H4+'Multi-Family'!K4+'Non-Residential - New Const'!H5)</f>
        <v>22064149</v>
      </c>
      <c r="I4" s="25">
        <f>SUM('Single-Family'!I4+'Multi-Family'!L4+'Non-Residential - New Const'!I5)</f>
        <v>87</v>
      </c>
      <c r="J4" s="26">
        <f>SUM('Single-Family'!J4+'Multi-Family'!N4+'Non-Residential - New Const'!J5)</f>
        <v>13431570</v>
      </c>
      <c r="K4" s="25">
        <f>SUM('Single-Family'!K4+'Multi-Family'!O4+'Non-Residential - New Const'!K5)</f>
        <v>0</v>
      </c>
      <c r="L4" s="26">
        <f>SUM('Single-Family'!L4+'Multi-Family'!Q4+'Non-Residential - New Const'!L5)</f>
        <v>0</v>
      </c>
      <c r="M4" s="25">
        <f>SUM('Single-Family'!M4+'Multi-Family'!R4+'Non-Residential - New Const'!M5)</f>
        <v>6</v>
      </c>
      <c r="N4" s="26">
        <f>SUM('Single-Family'!N4+'Multi-Family'!T4+'Non-Residential - New Const'!N5)</f>
        <v>717124</v>
      </c>
      <c r="O4" s="25">
        <f>SUM('Single-Family'!O4+'Multi-Family'!U4+'Non-Residential - New Const'!O5)</f>
        <v>0</v>
      </c>
      <c r="P4" s="26">
        <f>SUM('Single-Family'!P4+'Multi-Family'!W4+'Non-Residential - New Const'!P5)</f>
        <v>0</v>
      </c>
      <c r="Q4" s="25">
        <f>SUM('Single-Family'!Q4+'Multi-Family'!X4+'Non-Residential - New Const'!Q5)</f>
        <v>0</v>
      </c>
      <c r="R4" s="26">
        <f>SUM('Single-Family'!R4+'Multi-Family'!Z4+'Non-Residential - New Const'!R5)</f>
        <v>0</v>
      </c>
      <c r="S4" s="29">
        <f>SUM('Single-Family'!S4+'Multi-Family'!AA4+'Non-Residential - New Const'!S5)</f>
        <v>8</v>
      </c>
      <c r="T4" s="29">
        <f>SUM('Single-Family'!T4+'Multi-Family'!AC4+'Non-Residential - New Const'!T5)</f>
        <v>995226</v>
      </c>
      <c r="U4" s="30">
        <f t="shared" ref="U4:V4" si="1">SUM(C4,G4,I4,K4,M4,O4,Q4,S4)</f>
        <v>275</v>
      </c>
      <c r="V4" s="31">
        <f t="shared" si="1"/>
        <v>38296450</v>
      </c>
      <c r="W4" s="32"/>
      <c r="X4" s="33"/>
      <c r="Y4" s="34"/>
      <c r="Z4" s="33"/>
      <c r="AA4" s="34"/>
      <c r="AB4" s="15"/>
      <c r="AC4" s="35"/>
      <c r="AD4" s="35"/>
      <c r="AE4" s="36"/>
      <c r="AF4" s="37"/>
      <c r="AG4" s="37"/>
      <c r="AH4" s="37"/>
      <c r="AI4" s="37"/>
      <c r="AJ4" s="37"/>
      <c r="AK4" s="37"/>
      <c r="AL4" s="37"/>
      <c r="AM4" s="37"/>
      <c r="AN4" s="37"/>
      <c r="AO4" s="37"/>
      <c r="AP4" s="37"/>
      <c r="AQ4" s="37"/>
    </row>
    <row r="5" ht="12.75" customHeight="1">
      <c r="A5" s="15" t="s">
        <v>20</v>
      </c>
      <c r="B5" s="24">
        <v>2004.0</v>
      </c>
      <c r="C5" s="25">
        <f>SUM('Single-Family'!C5+'Multi-Family'!C5+'Non-Residential - New Const'!C6)</f>
        <v>4</v>
      </c>
      <c r="D5" s="26">
        <f>SUM('Single-Family'!D5+'Multi-Family'!E5+'Non-Residential - New Const'!D6)</f>
        <v>389316</v>
      </c>
      <c r="E5" s="27"/>
      <c r="F5" s="28"/>
      <c r="G5" s="25">
        <f>SUM('Single-Family'!G5+'Multi-Family'!I5+'Non-Residential - New Const'!G6)</f>
        <v>222</v>
      </c>
      <c r="H5" s="26">
        <f>SUM('Single-Family'!H5+'Multi-Family'!K5+'Non-Residential - New Const'!H6)</f>
        <v>29586565</v>
      </c>
      <c r="I5" s="25">
        <f>SUM('Single-Family'!I5+'Multi-Family'!L5+'Non-Residential - New Const'!I6)</f>
        <v>99</v>
      </c>
      <c r="J5" s="26">
        <f>SUM('Single-Family'!J5+'Multi-Family'!N5+'Non-Residential - New Const'!J6)</f>
        <v>13472508</v>
      </c>
      <c r="K5" s="25">
        <f>SUM('Single-Family'!K5+'Multi-Family'!O5+'Non-Residential - New Const'!K6)</f>
        <v>0</v>
      </c>
      <c r="L5" s="26">
        <f>SUM('Single-Family'!L5+'Multi-Family'!Q5+'Non-Residential - New Const'!L6)</f>
        <v>0</v>
      </c>
      <c r="M5" s="25">
        <f>SUM('Single-Family'!M5+'Multi-Family'!R5+'Non-Residential - New Const'!M6)</f>
        <v>4</v>
      </c>
      <c r="N5" s="26">
        <f>SUM('Single-Family'!N5+'Multi-Family'!T5+'Non-Residential - New Const'!N6)</f>
        <v>889992</v>
      </c>
      <c r="O5" s="25">
        <f>SUM('Single-Family'!O5+'Multi-Family'!U5+'Non-Residential - New Const'!O6)</f>
        <v>0</v>
      </c>
      <c r="P5" s="26">
        <f>SUM('Single-Family'!P5+'Multi-Family'!W5+'Non-Residential - New Const'!P6)</f>
        <v>0</v>
      </c>
      <c r="Q5" s="25">
        <f>SUM('Single-Family'!Q5+'Multi-Family'!X5+'Non-Residential - New Const'!Q6)</f>
        <v>0</v>
      </c>
      <c r="R5" s="26">
        <f>SUM('Single-Family'!R5+'Multi-Family'!Z5+'Non-Residential - New Const'!R6)</f>
        <v>0</v>
      </c>
      <c r="S5" s="29">
        <f>SUM('Single-Family'!S5+'Multi-Family'!AA5+'Non-Residential - New Const'!S6)</f>
        <v>15</v>
      </c>
      <c r="T5" s="29">
        <f>SUM('Single-Family'!T5+'Multi-Family'!AC5+'Non-Residential - New Const'!T6)</f>
        <v>1977058</v>
      </c>
      <c r="U5" s="30">
        <f t="shared" ref="U5:V5" si="2">SUM(C5,G5,I5,K5,M5,O5,Q5,S5)</f>
        <v>344</v>
      </c>
      <c r="V5" s="31">
        <f t="shared" si="2"/>
        <v>46315439</v>
      </c>
      <c r="W5" s="32"/>
      <c r="X5" s="33"/>
      <c r="Y5" s="34"/>
      <c r="Z5" s="33"/>
      <c r="AA5" s="34"/>
      <c r="AB5" s="15"/>
      <c r="AC5" s="35"/>
      <c r="AD5" s="35"/>
      <c r="AE5" s="36"/>
      <c r="AF5" s="37"/>
      <c r="AG5" s="37"/>
      <c r="AH5" s="37"/>
      <c r="AI5" s="37"/>
      <c r="AJ5" s="37"/>
      <c r="AK5" s="37"/>
      <c r="AL5" s="37"/>
      <c r="AM5" s="37"/>
      <c r="AN5" s="37"/>
      <c r="AO5" s="37"/>
      <c r="AP5" s="37"/>
      <c r="AQ5" s="37"/>
    </row>
    <row r="6" ht="12.75" customHeight="1">
      <c r="A6" s="15" t="s">
        <v>21</v>
      </c>
      <c r="B6" s="24">
        <v>2004.0</v>
      </c>
      <c r="C6" s="25">
        <f>SUM('Single-Family'!C6+'Multi-Family'!C6+'Non-Residential - New Const'!C7)</f>
        <v>20</v>
      </c>
      <c r="D6" s="26">
        <f>SUM('Single-Family'!D6+'Multi-Family'!E6+'Non-Residential - New Const'!D7)</f>
        <v>2931942</v>
      </c>
      <c r="E6" s="27"/>
      <c r="F6" s="28"/>
      <c r="G6" s="25">
        <f>SUM('Single-Family'!G6+'Multi-Family'!I6+'Non-Residential - New Const'!G7)</f>
        <v>270</v>
      </c>
      <c r="H6" s="26">
        <f>SUM('Single-Family'!H6+'Multi-Family'!K6+'Non-Residential - New Const'!H7)</f>
        <v>40444632</v>
      </c>
      <c r="I6" s="25">
        <f>SUM('Single-Family'!I6+'Multi-Family'!L6+'Non-Residential - New Const'!I7)</f>
        <v>187</v>
      </c>
      <c r="J6" s="26">
        <f>SUM('Single-Family'!J6+'Multi-Family'!N6+'Non-Residential - New Const'!J7)</f>
        <v>27603904</v>
      </c>
      <c r="K6" s="25">
        <f>SUM('Single-Family'!K6+'Multi-Family'!O6+'Non-Residential - New Const'!K7)</f>
        <v>1</v>
      </c>
      <c r="L6" s="26">
        <f>SUM('Single-Family'!L6+'Multi-Family'!Q6+'Non-Residential - New Const'!L7)</f>
        <v>160000</v>
      </c>
      <c r="M6" s="25">
        <f>SUM('Single-Family'!M6+'Multi-Family'!R6+'Non-Residential - New Const'!M7)</f>
        <v>7</v>
      </c>
      <c r="N6" s="26">
        <f>SUM('Single-Family'!N6+'Multi-Family'!T6+'Non-Residential - New Const'!N7)</f>
        <v>1036865</v>
      </c>
      <c r="O6" s="25">
        <f>SUM('Single-Family'!O6+'Multi-Family'!U6+'Non-Residential - New Const'!O7)</f>
        <v>0</v>
      </c>
      <c r="P6" s="26">
        <f>SUM('Single-Family'!P6+'Multi-Family'!W6+'Non-Residential - New Const'!P7)</f>
        <v>0</v>
      </c>
      <c r="Q6" s="25">
        <f>SUM('Single-Family'!Q6+'Multi-Family'!X6+'Non-Residential - New Const'!Q7)</f>
        <v>0</v>
      </c>
      <c r="R6" s="26">
        <f>SUM('Single-Family'!R6+'Multi-Family'!Z6+'Non-Residential - New Const'!R7)</f>
        <v>0</v>
      </c>
      <c r="S6" s="29">
        <f>SUM('Single-Family'!S6+'Multi-Family'!AA6+'Non-Residential - New Const'!S7)</f>
        <v>30</v>
      </c>
      <c r="T6" s="29">
        <f>SUM('Single-Family'!T6+'Multi-Family'!AC6+'Non-Residential - New Const'!T7)</f>
        <v>2971973</v>
      </c>
      <c r="U6" s="30">
        <f t="shared" ref="U6:V6" si="3">SUM(C6,G6,I6,K6,M6,O6,Q6,S6)</f>
        <v>515</v>
      </c>
      <c r="V6" s="31">
        <f t="shared" si="3"/>
        <v>75149316</v>
      </c>
      <c r="W6" s="32"/>
      <c r="X6" s="33"/>
      <c r="Y6" s="34"/>
      <c r="Z6" s="33"/>
      <c r="AA6" s="34"/>
      <c r="AB6" s="15"/>
      <c r="AC6" s="35"/>
      <c r="AD6" s="35"/>
      <c r="AE6" s="38"/>
      <c r="AF6" s="39"/>
      <c r="AG6" s="39"/>
      <c r="AH6" s="39"/>
      <c r="AI6" s="39"/>
      <c r="AJ6" s="39"/>
      <c r="AK6" s="39"/>
      <c r="AL6" s="39"/>
      <c r="AM6" s="39"/>
      <c r="AN6" s="39"/>
      <c r="AO6" s="39"/>
      <c r="AP6" s="39"/>
      <c r="AQ6" s="39"/>
    </row>
    <row r="7" ht="12.75" customHeight="1">
      <c r="A7" s="15" t="s">
        <v>22</v>
      </c>
      <c r="B7" s="24">
        <v>2004.0</v>
      </c>
      <c r="C7" s="25">
        <f>SUM('Single-Family'!C7+'Multi-Family'!C7+'Non-Residential - New Const'!C8)</f>
        <v>14</v>
      </c>
      <c r="D7" s="26">
        <f>SUM('Single-Family'!D7+'Multi-Family'!E7+'Non-Residential - New Const'!D8)</f>
        <v>1420178</v>
      </c>
      <c r="E7" s="27"/>
      <c r="F7" s="28"/>
      <c r="G7" s="25">
        <f>SUM('Single-Family'!G7+'Multi-Family'!I7+'Non-Residential - New Const'!G8)</f>
        <v>332</v>
      </c>
      <c r="H7" s="26">
        <f>SUM('Single-Family'!H7+'Multi-Family'!K7+'Non-Residential - New Const'!H8)</f>
        <v>62009632</v>
      </c>
      <c r="I7" s="25">
        <f>SUM('Single-Family'!I7+'Multi-Family'!L7+'Non-Residential - New Const'!I8)</f>
        <v>203</v>
      </c>
      <c r="J7" s="26">
        <f>SUM('Single-Family'!J7+'Multi-Family'!N7+'Non-Residential - New Const'!J8)</f>
        <v>39938467</v>
      </c>
      <c r="K7" s="25">
        <f>SUM('Single-Family'!K7+'Multi-Family'!O7+'Non-Residential - New Const'!K8)</f>
        <v>3</v>
      </c>
      <c r="L7" s="26">
        <f>SUM('Single-Family'!L7+'Multi-Family'!Q7+'Non-Residential - New Const'!L8)</f>
        <v>290368</v>
      </c>
      <c r="M7" s="25">
        <f>SUM('Single-Family'!M7+'Multi-Family'!R7+'Non-Residential - New Const'!M8)</f>
        <v>15</v>
      </c>
      <c r="N7" s="26">
        <f>SUM('Single-Family'!N7+'Multi-Family'!T7+'Non-Residential - New Const'!N8)</f>
        <v>2265832</v>
      </c>
      <c r="O7" s="25">
        <f>SUM('Single-Family'!O7+'Multi-Family'!U7+'Non-Residential - New Const'!O8)</f>
        <v>0</v>
      </c>
      <c r="P7" s="26">
        <f>SUM('Single-Family'!P7+'Multi-Family'!W7+'Non-Residential - New Const'!P8)</f>
        <v>0</v>
      </c>
      <c r="Q7" s="25">
        <f>SUM('Single-Family'!Q7+'Multi-Family'!X7+'Non-Residential - New Const'!Q8)</f>
        <v>1</v>
      </c>
      <c r="R7" s="26">
        <f>SUM('Single-Family'!R7+'Multi-Family'!Z7+'Non-Residential - New Const'!R8)</f>
        <v>125000</v>
      </c>
      <c r="S7" s="29">
        <f>SUM('Single-Family'!S7+'Multi-Family'!AA7+'Non-Residential - New Const'!S8)</f>
        <v>25</v>
      </c>
      <c r="T7" s="29">
        <f>SUM('Single-Family'!T7+'Multi-Family'!AC7+'Non-Residential - New Const'!T8)</f>
        <v>2660497</v>
      </c>
      <c r="U7" s="30">
        <f t="shared" ref="U7:V7" si="4">SUM(C7,G7,I7,K7,M7,O7,Q7,S7)</f>
        <v>593</v>
      </c>
      <c r="V7" s="31">
        <f t="shared" si="4"/>
        <v>108709974</v>
      </c>
      <c r="W7" s="32"/>
      <c r="X7" s="33"/>
      <c r="Y7" s="34"/>
      <c r="Z7" s="33"/>
      <c r="AA7" s="34"/>
      <c r="AB7" s="15"/>
      <c r="AC7" s="35"/>
      <c r="AD7" s="35"/>
      <c r="AE7" s="36"/>
      <c r="AF7" s="15"/>
      <c r="AG7" s="15"/>
      <c r="AH7" s="15"/>
      <c r="AI7" s="15"/>
      <c r="AJ7" s="15"/>
      <c r="AK7" s="15"/>
      <c r="AL7" s="15"/>
      <c r="AM7" s="15"/>
      <c r="AN7" s="15"/>
      <c r="AO7" s="15"/>
      <c r="AP7" s="15"/>
      <c r="AQ7" s="15"/>
    </row>
    <row r="8" ht="12.75" customHeight="1">
      <c r="A8" s="15" t="s">
        <v>23</v>
      </c>
      <c r="B8" s="24">
        <v>2004.0</v>
      </c>
      <c r="C8" s="25">
        <f>SUM('Single-Family'!C8+'Multi-Family'!C8+'Non-Residential - New Const'!C9)</f>
        <v>19</v>
      </c>
      <c r="D8" s="26">
        <f>SUM('Single-Family'!D8+'Multi-Family'!E8+'Non-Residential - New Const'!D9)</f>
        <v>2187551</v>
      </c>
      <c r="E8" s="27"/>
      <c r="F8" s="28"/>
      <c r="G8" s="25">
        <f>SUM('Single-Family'!G8+'Multi-Family'!I8+'Non-Residential - New Const'!G9)</f>
        <v>276</v>
      </c>
      <c r="H8" s="26">
        <f>SUM('Single-Family'!H8+'Multi-Family'!K8+'Non-Residential - New Const'!H9)</f>
        <v>47822468</v>
      </c>
      <c r="I8" s="25">
        <f>SUM('Single-Family'!I8+'Multi-Family'!L8+'Non-Residential - New Const'!I9)</f>
        <v>192</v>
      </c>
      <c r="J8" s="26">
        <f>SUM('Single-Family'!J8+'Multi-Family'!N8+'Non-Residential - New Const'!J9)</f>
        <v>36159990</v>
      </c>
      <c r="K8" s="25">
        <f>SUM('Single-Family'!K8+'Multi-Family'!O8+'Non-Residential - New Const'!K9)</f>
        <v>7</v>
      </c>
      <c r="L8" s="26">
        <f>SUM('Single-Family'!L8+'Multi-Family'!Q8+'Non-Residential - New Const'!L9)</f>
        <v>1085600</v>
      </c>
      <c r="M8" s="25">
        <f>SUM('Single-Family'!M8+'Multi-Family'!R8+'Non-Residential - New Const'!M9)</f>
        <v>12</v>
      </c>
      <c r="N8" s="26">
        <f>SUM('Single-Family'!N8+'Multi-Family'!T8+'Non-Residential - New Const'!N9)</f>
        <v>1322936</v>
      </c>
      <c r="O8" s="25">
        <f>SUM('Single-Family'!O8+'Multi-Family'!U8+'Non-Residential - New Const'!O9)</f>
        <v>0</v>
      </c>
      <c r="P8" s="26">
        <f>SUM('Single-Family'!P8+'Multi-Family'!W8+'Non-Residential - New Const'!P9)</f>
        <v>0</v>
      </c>
      <c r="Q8" s="25">
        <f>SUM('Single-Family'!Q8+'Multi-Family'!X8+'Non-Residential - New Const'!Q9)</f>
        <v>3</v>
      </c>
      <c r="R8" s="26">
        <f>SUM('Single-Family'!R8+'Multi-Family'!Z8+'Non-Residential - New Const'!R9)</f>
        <v>410331</v>
      </c>
      <c r="S8" s="29">
        <f>SUM('Single-Family'!S8+'Multi-Family'!AA8+'Non-Residential - New Const'!S9)</f>
        <v>27</v>
      </c>
      <c r="T8" s="29">
        <f>SUM('Single-Family'!T8+'Multi-Family'!AC8+'Non-Residential - New Const'!T9)</f>
        <v>3205192</v>
      </c>
      <c r="U8" s="30">
        <f t="shared" ref="U8:V8" si="5">SUM(C8,G8,I8,K8,M8,O8,Q8,S8)</f>
        <v>536</v>
      </c>
      <c r="V8" s="31">
        <f t="shared" si="5"/>
        <v>92194068</v>
      </c>
      <c r="W8" s="32"/>
      <c r="X8" s="33"/>
      <c r="Y8" s="34"/>
      <c r="Z8" s="33"/>
      <c r="AA8" s="34"/>
      <c r="AB8" s="15"/>
      <c r="AC8" s="35"/>
      <c r="AD8" s="35"/>
      <c r="AE8" s="36"/>
      <c r="AF8" s="15"/>
      <c r="AG8" s="15"/>
      <c r="AH8" s="15"/>
      <c r="AI8" s="15"/>
      <c r="AJ8" s="15"/>
      <c r="AK8" s="15"/>
      <c r="AL8" s="15"/>
      <c r="AM8" s="15"/>
      <c r="AN8" s="15"/>
      <c r="AO8" s="15"/>
      <c r="AP8" s="15"/>
      <c r="AQ8" s="15"/>
    </row>
    <row r="9" ht="12.75" customHeight="1">
      <c r="A9" s="15" t="s">
        <v>24</v>
      </c>
      <c r="B9" s="24">
        <v>2004.0</v>
      </c>
      <c r="C9" s="25">
        <f>SUM('Single-Family'!C9+'Multi-Family'!C9+'Non-Residential - New Const'!C10)</f>
        <v>13</v>
      </c>
      <c r="D9" s="26">
        <f>SUM('Single-Family'!D9+'Multi-Family'!E9+'Non-Residential - New Const'!D10)</f>
        <v>1388015</v>
      </c>
      <c r="E9" s="27"/>
      <c r="F9" s="28"/>
      <c r="G9" s="25">
        <f>SUM('Single-Family'!G9+'Multi-Family'!I9+'Non-Residential - New Const'!G10)</f>
        <v>371</v>
      </c>
      <c r="H9" s="26">
        <f>SUM('Single-Family'!H9+'Multi-Family'!K9+'Non-Residential - New Const'!H10)</f>
        <v>64245272</v>
      </c>
      <c r="I9" s="25">
        <f>SUM('Single-Family'!I9+'Multi-Family'!L9+'Non-Residential - New Const'!I10)</f>
        <v>197</v>
      </c>
      <c r="J9" s="26">
        <f>SUM('Single-Family'!J9+'Multi-Family'!N9+'Non-Residential - New Const'!J10)</f>
        <v>35941478</v>
      </c>
      <c r="K9" s="25">
        <f>SUM('Single-Family'!K9+'Multi-Family'!O9+'Non-Residential - New Const'!K10)</f>
        <v>2</v>
      </c>
      <c r="L9" s="26">
        <f>SUM('Single-Family'!L9+'Multi-Family'!Q9+'Non-Residential - New Const'!L10)</f>
        <v>194312</v>
      </c>
      <c r="M9" s="25">
        <f>SUM('Single-Family'!M9+'Multi-Family'!R9+'Non-Residential - New Const'!M10)</f>
        <v>17</v>
      </c>
      <c r="N9" s="26">
        <f>SUM('Single-Family'!N9+'Multi-Family'!T9+'Non-Residential - New Const'!N10)</f>
        <v>2534500</v>
      </c>
      <c r="O9" s="25">
        <f>SUM('Single-Family'!O9+'Multi-Family'!U9+'Non-Residential - New Const'!O10)</f>
        <v>0</v>
      </c>
      <c r="P9" s="26">
        <f>SUM('Single-Family'!P9+'Multi-Family'!W9+'Non-Residential - New Const'!P10)</f>
        <v>0</v>
      </c>
      <c r="Q9" s="25">
        <f>SUM('Single-Family'!Q9+'Multi-Family'!X9+'Non-Residential - New Const'!Q10)</f>
        <v>0</v>
      </c>
      <c r="R9" s="26">
        <f>SUM('Single-Family'!R9+'Multi-Family'!Z9+'Non-Residential - New Const'!R10)</f>
        <v>0</v>
      </c>
      <c r="S9" s="29">
        <f>SUM('Single-Family'!S9+'Multi-Family'!AA9+'Non-Residential - New Const'!S10)</f>
        <v>20</v>
      </c>
      <c r="T9" s="29">
        <f>SUM('Single-Family'!T9+'Multi-Family'!AC9+'Non-Residential - New Const'!T10)</f>
        <v>2289064</v>
      </c>
      <c r="U9" s="30">
        <f t="shared" ref="U9:V9" si="6">SUM(C9,G9,I9,K9,M9,O9,Q9,S9)</f>
        <v>620</v>
      </c>
      <c r="V9" s="31">
        <f t="shared" si="6"/>
        <v>106592641</v>
      </c>
      <c r="W9" s="32"/>
      <c r="X9" s="33"/>
      <c r="Y9" s="34"/>
      <c r="Z9" s="33"/>
      <c r="AA9" s="34"/>
      <c r="AB9" s="15"/>
      <c r="AC9" s="35"/>
      <c r="AD9" s="35"/>
      <c r="AE9" s="36"/>
      <c r="AF9" s="36"/>
      <c r="AG9" s="36"/>
      <c r="AH9" s="36"/>
      <c r="AI9" s="36"/>
      <c r="AJ9" s="36"/>
      <c r="AK9" s="36"/>
      <c r="AL9" s="36"/>
      <c r="AM9" s="36"/>
      <c r="AN9" s="36"/>
      <c r="AO9" s="36"/>
      <c r="AP9" s="36"/>
      <c r="AQ9" s="36"/>
    </row>
    <row r="10" ht="12.75" customHeight="1">
      <c r="A10" s="15" t="s">
        <v>25</v>
      </c>
      <c r="B10" s="24">
        <v>2004.0</v>
      </c>
      <c r="C10" s="25">
        <f>SUM('Single-Family'!C10+'Multi-Family'!C10+'Non-Residential - New Const'!C11)</f>
        <v>17</v>
      </c>
      <c r="D10" s="26">
        <f>SUM('Single-Family'!D10+'Multi-Family'!E10+'Non-Residential - New Const'!D11)</f>
        <v>2183361</v>
      </c>
      <c r="E10" s="27"/>
      <c r="F10" s="28"/>
      <c r="G10" s="25">
        <f>SUM('Single-Family'!G10+'Multi-Family'!I10+'Non-Residential - New Const'!G11)</f>
        <v>297</v>
      </c>
      <c r="H10" s="26">
        <f>SUM('Single-Family'!H10+'Multi-Family'!K10+'Non-Residential - New Const'!H11)</f>
        <v>42934152</v>
      </c>
      <c r="I10" s="25">
        <f>SUM('Single-Family'!I10+'Multi-Family'!L10+'Non-Residential - New Const'!I11)</f>
        <v>171</v>
      </c>
      <c r="J10" s="26">
        <f>SUM('Single-Family'!J10+'Multi-Family'!N10+'Non-Residential - New Const'!J11)</f>
        <v>28204352</v>
      </c>
      <c r="K10" s="25">
        <f>SUM('Single-Family'!K10+'Multi-Family'!O10+'Non-Residential - New Const'!K11)</f>
        <v>1</v>
      </c>
      <c r="L10" s="26">
        <f>SUM('Single-Family'!L10+'Multi-Family'!Q10+'Non-Residential - New Const'!L11)</f>
        <v>100284</v>
      </c>
      <c r="M10" s="25">
        <f>SUM('Single-Family'!M10+'Multi-Family'!R10+'Non-Residential - New Const'!M11)</f>
        <v>5</v>
      </c>
      <c r="N10" s="26">
        <f>SUM('Single-Family'!N10+'Multi-Family'!T10+'Non-Residential - New Const'!N11)</f>
        <v>541256</v>
      </c>
      <c r="O10" s="25">
        <f>SUM('Single-Family'!O10+'Multi-Family'!U10+'Non-Residential - New Const'!O11)</f>
        <v>0</v>
      </c>
      <c r="P10" s="26">
        <f>SUM('Single-Family'!P10+'Multi-Family'!W10+'Non-Residential - New Const'!P11)</f>
        <v>0</v>
      </c>
      <c r="Q10" s="25">
        <f>SUM('Single-Family'!Q10+'Multi-Family'!X10+'Non-Residential - New Const'!Q11)</f>
        <v>0</v>
      </c>
      <c r="R10" s="26">
        <f>SUM('Single-Family'!R10+'Multi-Family'!Z10+'Non-Residential - New Const'!R11)</f>
        <v>0</v>
      </c>
      <c r="S10" s="29">
        <f>SUM('Single-Family'!S10+'Multi-Family'!AA10+'Non-Residential - New Const'!S11)</f>
        <v>16</v>
      </c>
      <c r="T10" s="29">
        <f>SUM('Single-Family'!T10+'Multi-Family'!AC10+'Non-Residential - New Const'!T11)</f>
        <v>3078579</v>
      </c>
      <c r="U10" s="30">
        <f t="shared" ref="U10:V10" si="7">SUM(C10,G10,I10,K10,M10,O10,Q10,S10)</f>
        <v>507</v>
      </c>
      <c r="V10" s="31">
        <f t="shared" si="7"/>
        <v>77041984</v>
      </c>
      <c r="W10" s="32"/>
      <c r="X10" s="33"/>
      <c r="Y10" s="34"/>
      <c r="Z10" s="33"/>
      <c r="AA10" s="34"/>
      <c r="AB10" s="15"/>
      <c r="AC10" s="35"/>
      <c r="AD10" s="35"/>
      <c r="AE10" s="36"/>
      <c r="AF10" s="36"/>
      <c r="AG10" s="36"/>
      <c r="AH10" s="36"/>
      <c r="AI10" s="36"/>
      <c r="AJ10" s="36"/>
      <c r="AK10" s="36"/>
      <c r="AL10" s="36"/>
      <c r="AM10" s="36"/>
      <c r="AN10" s="36"/>
      <c r="AO10" s="36"/>
      <c r="AP10" s="36"/>
      <c r="AQ10" s="36"/>
    </row>
    <row r="11" ht="12.75" customHeight="1">
      <c r="A11" s="15" t="s">
        <v>26</v>
      </c>
      <c r="B11" s="24">
        <v>2004.0</v>
      </c>
      <c r="C11" s="25">
        <f>SUM('Single-Family'!C11+'Multi-Family'!C11+'Non-Residential - New Const'!C12)</f>
        <v>18</v>
      </c>
      <c r="D11" s="26">
        <f>SUM('Single-Family'!D11+'Multi-Family'!E11+'Non-Residential - New Const'!D12)</f>
        <v>2005918</v>
      </c>
      <c r="E11" s="27"/>
      <c r="F11" s="28"/>
      <c r="G11" s="25">
        <f>SUM('Single-Family'!G11+'Multi-Family'!I11+'Non-Residential - New Const'!G12)</f>
        <v>331</v>
      </c>
      <c r="H11" s="26">
        <f>SUM('Single-Family'!H11+'Multi-Family'!K11+'Non-Residential - New Const'!H12)</f>
        <v>43944808</v>
      </c>
      <c r="I11" s="25">
        <f>SUM('Single-Family'!I11+'Multi-Family'!L11+'Non-Residential - New Const'!I12)</f>
        <v>207</v>
      </c>
      <c r="J11" s="26">
        <f>SUM('Single-Family'!J11+'Multi-Family'!N11+'Non-Residential - New Const'!J12)</f>
        <v>59026393</v>
      </c>
      <c r="K11" s="25">
        <f>SUM('Single-Family'!K11+'Multi-Family'!O11+'Non-Residential - New Const'!K12)</f>
        <v>1</v>
      </c>
      <c r="L11" s="26">
        <f>SUM('Single-Family'!L11+'Multi-Family'!Q11+'Non-Residential - New Const'!L12)</f>
        <v>129000</v>
      </c>
      <c r="M11" s="25">
        <f>SUM('Single-Family'!M11+'Multi-Family'!R11+'Non-Residential - New Const'!M12)</f>
        <v>11</v>
      </c>
      <c r="N11" s="26">
        <f>SUM('Single-Family'!N11+'Multi-Family'!T11+'Non-Residential - New Const'!N12)</f>
        <v>1712543</v>
      </c>
      <c r="O11" s="25">
        <f>SUM('Single-Family'!O11+'Multi-Family'!U11+'Non-Residential - New Const'!O12)</f>
        <v>0</v>
      </c>
      <c r="P11" s="26">
        <f>SUM('Single-Family'!P11+'Multi-Family'!W11+'Non-Residential - New Const'!P12)</f>
        <v>0</v>
      </c>
      <c r="Q11" s="25">
        <f>SUM('Single-Family'!Q11+'Multi-Family'!X11+'Non-Residential - New Const'!Q12)</f>
        <v>0</v>
      </c>
      <c r="R11" s="26">
        <f>SUM('Single-Family'!R11+'Multi-Family'!Z11+'Non-Residential - New Const'!R12)</f>
        <v>0</v>
      </c>
      <c r="S11" s="29">
        <f>SUM('Single-Family'!S11+'Multi-Family'!AA11+'Non-Residential - New Const'!S12)</f>
        <v>29</v>
      </c>
      <c r="T11" s="29">
        <f>SUM('Single-Family'!T11+'Multi-Family'!AC11+'Non-Residential - New Const'!T12)</f>
        <v>3300930</v>
      </c>
      <c r="U11" s="30">
        <f t="shared" ref="U11:V11" si="8">SUM(C11,G11,I11,K11,M11,O11,Q11,S11)</f>
        <v>597</v>
      </c>
      <c r="V11" s="31">
        <f t="shared" si="8"/>
        <v>110119592</v>
      </c>
      <c r="W11" s="32"/>
      <c r="X11" s="33"/>
      <c r="Y11" s="34"/>
      <c r="Z11" s="33"/>
      <c r="AA11" s="34"/>
      <c r="AB11" s="15"/>
      <c r="AC11" s="35"/>
      <c r="AD11" s="35"/>
      <c r="AE11" s="36"/>
      <c r="AF11" s="36"/>
      <c r="AG11" s="36"/>
      <c r="AH11" s="36"/>
      <c r="AI11" s="36"/>
      <c r="AJ11" s="36"/>
      <c r="AK11" s="36"/>
      <c r="AL11" s="36"/>
      <c r="AM11" s="36"/>
      <c r="AN11" s="36"/>
      <c r="AO11" s="36"/>
      <c r="AP11" s="36"/>
      <c r="AQ11" s="36"/>
    </row>
    <row r="12" ht="12.75" customHeight="1">
      <c r="A12" s="15" t="s">
        <v>27</v>
      </c>
      <c r="B12" s="24">
        <v>2004.0</v>
      </c>
      <c r="C12" s="25">
        <f>SUM('Single-Family'!C12+'Multi-Family'!C12+'Non-Residential - New Const'!C13)</f>
        <v>15</v>
      </c>
      <c r="D12" s="26">
        <f>SUM('Single-Family'!D12+'Multi-Family'!E12+'Non-Residential - New Const'!D13)</f>
        <v>1673947</v>
      </c>
      <c r="E12" s="27"/>
      <c r="F12" s="28"/>
      <c r="G12" s="25">
        <f>SUM('Single-Family'!G12+'Multi-Family'!I12+'Non-Residential - New Const'!G13)</f>
        <v>248</v>
      </c>
      <c r="H12" s="26">
        <f>SUM('Single-Family'!H12+'Multi-Family'!K12+'Non-Residential - New Const'!H13)</f>
        <v>44184127</v>
      </c>
      <c r="I12" s="25">
        <f>SUM('Single-Family'!I12+'Multi-Family'!L12+'Non-Residential - New Const'!I13)</f>
        <v>186</v>
      </c>
      <c r="J12" s="26">
        <f>SUM('Single-Family'!J12+'Multi-Family'!N12+'Non-Residential - New Const'!J13)</f>
        <v>30434839</v>
      </c>
      <c r="K12" s="25">
        <f>SUM('Single-Family'!K12+'Multi-Family'!O12+'Non-Residential - New Const'!K13)</f>
        <v>2</v>
      </c>
      <c r="L12" s="26">
        <f>SUM('Single-Family'!L12+'Multi-Family'!Q12+'Non-Residential - New Const'!L13)</f>
        <v>330000</v>
      </c>
      <c r="M12" s="25">
        <f>SUM('Single-Family'!M12+'Multi-Family'!R12+'Non-Residential - New Const'!M13)</f>
        <v>14</v>
      </c>
      <c r="N12" s="26">
        <f>SUM('Single-Family'!N12+'Multi-Family'!T12+'Non-Residential - New Const'!N13)</f>
        <v>2106810</v>
      </c>
      <c r="O12" s="25">
        <f>SUM('Single-Family'!O12+'Multi-Family'!U12+'Non-Residential - New Const'!O13)</f>
        <v>0</v>
      </c>
      <c r="P12" s="26">
        <f>SUM('Single-Family'!P12+'Multi-Family'!W12+'Non-Residential - New Const'!P13)</f>
        <v>0</v>
      </c>
      <c r="Q12" s="25">
        <f>SUM('Single-Family'!Q12+'Multi-Family'!X12+'Non-Residential - New Const'!Q13)</f>
        <v>1</v>
      </c>
      <c r="R12" s="26">
        <f>SUM('Single-Family'!R12+'Multi-Family'!Z12+'Non-Residential - New Const'!R13)</f>
        <v>180000</v>
      </c>
      <c r="S12" s="29">
        <f>SUM('Single-Family'!S12+'Multi-Family'!AA12+'Non-Residential - New Const'!S13)</f>
        <v>20</v>
      </c>
      <c r="T12" s="29">
        <f>SUM('Single-Family'!T12+'Multi-Family'!AC12+'Non-Residential - New Const'!T13)</f>
        <v>8900214</v>
      </c>
      <c r="U12" s="30">
        <f t="shared" ref="U12:V12" si="9">SUM(C12,G12,I12,K12,M12,O12,Q12,S12)</f>
        <v>486</v>
      </c>
      <c r="V12" s="31">
        <f t="shared" si="9"/>
        <v>87809937</v>
      </c>
      <c r="W12" s="32"/>
      <c r="X12" s="33"/>
      <c r="Y12" s="34"/>
      <c r="Z12" s="33"/>
      <c r="AA12" s="34"/>
      <c r="AB12" s="15"/>
      <c r="AC12" s="35"/>
      <c r="AD12" s="35"/>
      <c r="AE12" s="36"/>
      <c r="AF12" s="36"/>
      <c r="AG12" s="36"/>
      <c r="AH12" s="36"/>
      <c r="AI12" s="36"/>
      <c r="AJ12" s="36"/>
      <c r="AK12" s="36"/>
      <c r="AL12" s="36"/>
      <c r="AM12" s="36"/>
      <c r="AN12" s="36"/>
      <c r="AO12" s="36"/>
      <c r="AP12" s="36"/>
      <c r="AQ12" s="36"/>
    </row>
    <row r="13" ht="12.75" customHeight="1">
      <c r="A13" s="15" t="s">
        <v>28</v>
      </c>
      <c r="B13" s="24">
        <v>2004.0</v>
      </c>
      <c r="C13" s="25">
        <f>SUM('Single-Family'!C13+'Multi-Family'!C13+'Non-Residential - New Const'!C14)</f>
        <v>13</v>
      </c>
      <c r="D13" s="26">
        <f>SUM('Single-Family'!D13+'Multi-Family'!E13+'Non-Residential - New Const'!D14)</f>
        <v>1299528</v>
      </c>
      <c r="E13" s="27"/>
      <c r="F13" s="28"/>
      <c r="G13" s="25">
        <f>SUM('Single-Family'!G13+'Multi-Family'!I13+'Non-Residential - New Const'!G14)</f>
        <v>228</v>
      </c>
      <c r="H13" s="26">
        <f>SUM('Single-Family'!H13+'Multi-Family'!K13+'Non-Residential - New Const'!H14)</f>
        <v>32528826</v>
      </c>
      <c r="I13" s="25">
        <f>SUM('Single-Family'!I13+'Multi-Family'!L13+'Non-Residential - New Const'!I14)</f>
        <v>189</v>
      </c>
      <c r="J13" s="26">
        <f>SUM('Single-Family'!J13+'Multi-Family'!N13+'Non-Residential - New Const'!J14)</f>
        <v>47031459</v>
      </c>
      <c r="K13" s="25">
        <f>SUM('Single-Family'!K13+'Multi-Family'!O13+'Non-Residential - New Const'!K14)</f>
        <v>1</v>
      </c>
      <c r="L13" s="26">
        <f>SUM('Single-Family'!L13+'Multi-Family'!Q13+'Non-Residential - New Const'!L14)</f>
        <v>137000</v>
      </c>
      <c r="M13" s="25">
        <f>SUM('Single-Family'!M13+'Multi-Family'!R13+'Non-Residential - New Const'!M14)</f>
        <v>15</v>
      </c>
      <c r="N13" s="26">
        <f>SUM('Single-Family'!N13+'Multi-Family'!T13+'Non-Residential - New Const'!N14)</f>
        <v>3809333</v>
      </c>
      <c r="O13" s="25">
        <f>SUM('Single-Family'!O13+'Multi-Family'!U13+'Non-Residential - New Const'!O14)</f>
        <v>0</v>
      </c>
      <c r="P13" s="26">
        <f>SUM('Single-Family'!P13+'Multi-Family'!W13+'Non-Residential - New Const'!P14)</f>
        <v>0</v>
      </c>
      <c r="Q13" s="25">
        <f>SUM('Single-Family'!Q13+'Multi-Family'!X13+'Non-Residential - New Const'!Q14)</f>
        <v>4</v>
      </c>
      <c r="R13" s="26">
        <f>SUM('Single-Family'!R13+'Multi-Family'!Z13+'Non-Residential - New Const'!R14)</f>
        <v>646000</v>
      </c>
      <c r="S13" s="29">
        <f>SUM('Single-Family'!S13+'Multi-Family'!AA13+'Non-Residential - New Const'!S14)</f>
        <v>22</v>
      </c>
      <c r="T13" s="29">
        <f>SUM('Single-Family'!T13+'Multi-Family'!AC13+'Non-Residential - New Const'!T14)</f>
        <v>2692069</v>
      </c>
      <c r="U13" s="30">
        <f t="shared" ref="U13:V13" si="10">SUM(C13,G13,I13,K13,M13,O13,Q13,S13)</f>
        <v>472</v>
      </c>
      <c r="V13" s="31">
        <f t="shared" si="10"/>
        <v>88144215</v>
      </c>
      <c r="W13" s="32"/>
      <c r="X13" s="33"/>
      <c r="Y13" s="34"/>
      <c r="Z13" s="33"/>
      <c r="AA13" s="34"/>
      <c r="AB13" s="15"/>
      <c r="AC13" s="35"/>
      <c r="AD13" s="35"/>
      <c r="AE13" s="36"/>
      <c r="AF13" s="36"/>
      <c r="AG13" s="36"/>
      <c r="AH13" s="36"/>
      <c r="AI13" s="36"/>
      <c r="AJ13" s="36"/>
      <c r="AK13" s="36"/>
      <c r="AL13" s="36"/>
      <c r="AM13" s="36"/>
      <c r="AN13" s="36"/>
      <c r="AO13" s="36"/>
      <c r="AP13" s="36"/>
      <c r="AQ13" s="36"/>
    </row>
    <row r="14" ht="12.75" customHeight="1">
      <c r="A14" s="15" t="s">
        <v>29</v>
      </c>
      <c r="B14" s="24">
        <v>2004.0</v>
      </c>
      <c r="C14" s="25">
        <f>SUM('Single-Family'!C14+'Multi-Family'!C14+'Non-Residential - New Const'!C15)</f>
        <v>7</v>
      </c>
      <c r="D14" s="26">
        <f>SUM('Single-Family'!D14+'Multi-Family'!E14+'Non-Residential - New Const'!D15)</f>
        <v>728302</v>
      </c>
      <c r="E14" s="27"/>
      <c r="F14" s="28"/>
      <c r="G14" s="25">
        <f>SUM('Single-Family'!G14+'Multi-Family'!I14+'Non-Residential - New Const'!G15)</f>
        <v>243</v>
      </c>
      <c r="H14" s="26">
        <f>SUM('Single-Family'!H14+'Multi-Family'!K14+'Non-Residential - New Const'!H15)</f>
        <v>43373464</v>
      </c>
      <c r="I14" s="25">
        <f>SUM('Single-Family'!I14+'Multi-Family'!L14+'Non-Residential - New Const'!I15)</f>
        <v>128</v>
      </c>
      <c r="J14" s="26">
        <f>SUM('Single-Family'!J14+'Multi-Family'!N14+'Non-Residential - New Const'!J15)</f>
        <v>36358913</v>
      </c>
      <c r="K14" s="25">
        <f>SUM('Single-Family'!K14+'Multi-Family'!O14+'Non-Residential - New Const'!K15)</f>
        <v>5</v>
      </c>
      <c r="L14" s="26">
        <f>SUM('Single-Family'!L14+'Multi-Family'!Q14+'Non-Residential - New Const'!L15)</f>
        <v>543000</v>
      </c>
      <c r="M14" s="25">
        <f>SUM('Single-Family'!M14+'Multi-Family'!R14+'Non-Residential - New Const'!M15)</f>
        <v>15</v>
      </c>
      <c r="N14" s="26">
        <f>SUM('Single-Family'!N14+'Multi-Family'!T14+'Non-Residential - New Const'!N15)</f>
        <v>2570190</v>
      </c>
      <c r="O14" s="25">
        <f>SUM('Single-Family'!O14+'Multi-Family'!U14+'Non-Residential - New Const'!O15)</f>
        <v>0</v>
      </c>
      <c r="P14" s="26">
        <f>SUM('Single-Family'!P14+'Multi-Family'!W14+'Non-Residential - New Const'!P15)</f>
        <v>0</v>
      </c>
      <c r="Q14" s="25">
        <f>SUM('Single-Family'!Q14+'Multi-Family'!X14+'Non-Residential - New Const'!Q15)</f>
        <v>0</v>
      </c>
      <c r="R14" s="26">
        <f>SUM('Single-Family'!R14+'Multi-Family'!Z14+'Non-Residential - New Const'!R15)</f>
        <v>0</v>
      </c>
      <c r="S14" s="29">
        <f>SUM('Single-Family'!S14+'Multi-Family'!AA14+'Non-Residential - New Const'!S15)</f>
        <v>26</v>
      </c>
      <c r="T14" s="29">
        <f>SUM('Single-Family'!T14+'Multi-Family'!AC14+'Non-Residential - New Const'!T15)</f>
        <v>6385784</v>
      </c>
      <c r="U14" s="30">
        <f t="shared" ref="U14:V14" si="11">SUM(C14,G14,I14,K14,M14,O14,Q14,S14)</f>
        <v>424</v>
      </c>
      <c r="V14" s="31">
        <f t="shared" si="11"/>
        <v>89959653</v>
      </c>
      <c r="W14" s="32"/>
      <c r="X14" s="33"/>
      <c r="Y14" s="34"/>
      <c r="Z14" s="33"/>
      <c r="AA14" s="34"/>
      <c r="AB14" s="15"/>
      <c r="AC14" s="35"/>
      <c r="AD14" s="35"/>
      <c r="AE14" s="36"/>
      <c r="AF14" s="36"/>
      <c r="AG14" s="36"/>
      <c r="AH14" s="36"/>
      <c r="AI14" s="36"/>
      <c r="AJ14" s="36"/>
      <c r="AK14" s="36"/>
      <c r="AL14" s="36"/>
      <c r="AM14" s="36"/>
      <c r="AN14" s="36"/>
      <c r="AO14" s="36"/>
      <c r="AP14" s="36"/>
      <c r="AQ14" s="36"/>
    </row>
    <row r="15" ht="12.75" customHeight="1">
      <c r="A15" s="15" t="s">
        <v>30</v>
      </c>
      <c r="B15" s="24">
        <v>2004.0</v>
      </c>
      <c r="C15" s="25">
        <f>SUM('Single-Family'!C15+'Multi-Family'!C15+'Non-Residential - New Const'!C16)</f>
        <v>6</v>
      </c>
      <c r="D15" s="26">
        <f>SUM('Single-Family'!D15+'Multi-Family'!E15+'Non-Residential - New Const'!D16)</f>
        <v>655275</v>
      </c>
      <c r="E15" s="27"/>
      <c r="F15" s="28"/>
      <c r="G15" s="25">
        <f>SUM('Single-Family'!G15+'Multi-Family'!I15+'Non-Residential - New Const'!G16)</f>
        <v>208</v>
      </c>
      <c r="H15" s="26">
        <f>SUM('Single-Family'!H15+'Multi-Family'!K15+'Non-Residential - New Const'!H16)</f>
        <v>33118159</v>
      </c>
      <c r="I15" s="25">
        <f>SUM('Single-Family'!I15+'Multi-Family'!L15+'Non-Residential - New Const'!I16)</f>
        <v>119</v>
      </c>
      <c r="J15" s="26">
        <f>SUM('Single-Family'!J15+'Multi-Family'!N15+'Non-Residential - New Const'!J16)</f>
        <v>21634594</v>
      </c>
      <c r="K15" s="25">
        <f>SUM('Single-Family'!K15+'Multi-Family'!O15+'Non-Residential - New Const'!K16)</f>
        <v>1</v>
      </c>
      <c r="L15" s="26">
        <f>SUM('Single-Family'!L15+'Multi-Family'!Q15+'Non-Residential - New Const'!L16)</f>
        <v>305052</v>
      </c>
      <c r="M15" s="25">
        <f>SUM('Single-Family'!M15+'Multi-Family'!R15+'Non-Residential - New Const'!M16)</f>
        <v>4</v>
      </c>
      <c r="N15" s="26">
        <f>SUM('Single-Family'!N15+'Multi-Family'!T15+'Non-Residential - New Const'!N16)</f>
        <v>534972</v>
      </c>
      <c r="O15" s="25">
        <f>SUM('Single-Family'!O15+'Multi-Family'!U15+'Non-Residential - New Const'!O16)</f>
        <v>0</v>
      </c>
      <c r="P15" s="26">
        <f>SUM('Single-Family'!P15+'Multi-Family'!W15+'Non-Residential - New Const'!P16)</f>
        <v>0</v>
      </c>
      <c r="Q15" s="25">
        <f>SUM('Single-Family'!Q15+'Multi-Family'!X15+'Non-Residential - New Const'!Q16)</f>
        <v>0</v>
      </c>
      <c r="R15" s="26">
        <f>SUM('Single-Family'!R15+'Multi-Family'!Z15+'Non-Residential - New Const'!R16)</f>
        <v>0</v>
      </c>
      <c r="S15" s="29">
        <f>SUM('Single-Family'!S15+'Multi-Family'!AA15+'Non-Residential - New Const'!S16)</f>
        <v>16</v>
      </c>
      <c r="T15" s="29">
        <f>SUM('Single-Family'!T15+'Multi-Family'!AC15+'Non-Residential - New Const'!T16)</f>
        <v>2794141</v>
      </c>
      <c r="U15" s="30">
        <f t="shared" ref="U15:V15" si="12">SUM(C15,G15,I15,K15,M15,O15,Q15,S15)</f>
        <v>354</v>
      </c>
      <c r="V15" s="31">
        <f t="shared" si="12"/>
        <v>59042193</v>
      </c>
      <c r="W15" s="32"/>
      <c r="X15" s="33"/>
      <c r="Y15" s="34"/>
      <c r="Z15" s="33"/>
      <c r="AA15" s="34"/>
      <c r="AB15" s="15"/>
      <c r="AC15" s="35"/>
      <c r="AD15" s="35"/>
      <c r="AE15" s="36"/>
      <c r="AF15" s="36"/>
      <c r="AG15" s="36"/>
      <c r="AH15" s="36"/>
      <c r="AI15" s="36"/>
      <c r="AJ15" s="36"/>
      <c r="AK15" s="36"/>
      <c r="AL15" s="36"/>
      <c r="AM15" s="36"/>
      <c r="AN15" s="36"/>
      <c r="AO15" s="36"/>
      <c r="AP15" s="36"/>
      <c r="AQ15" s="36"/>
    </row>
    <row r="16" ht="12.75" customHeight="1">
      <c r="A16" s="23" t="s">
        <v>31</v>
      </c>
      <c r="B16" s="40">
        <v>2004.0</v>
      </c>
      <c r="C16" s="41">
        <f>SUM('Single-Family'!C16+'Multi-Family'!C16+'Non-Residential - New Const'!C17)</f>
        <v>155</v>
      </c>
      <c r="D16" s="42">
        <f>SUM('Single-Family'!D16+'Multi-Family'!E16+'Non-Residential - New Const'!D17)</f>
        <v>17951714</v>
      </c>
      <c r="E16" s="43"/>
      <c r="F16" s="44"/>
      <c r="G16" s="41">
        <f>SUM('Single-Family'!G16+'Multi-Family'!I16+'Non-Residential - New Const'!G17)</f>
        <v>3191</v>
      </c>
      <c r="H16" s="42">
        <f>SUM('Single-Family'!H16+'Multi-Family'!K16+'Non-Residential - New Const'!H17)</f>
        <v>506256254</v>
      </c>
      <c r="I16" s="41">
        <f>SUM('Single-Family'!I16+'Multi-Family'!L16+'Non-Residential - New Const'!I17)</f>
        <v>1965</v>
      </c>
      <c r="J16" s="42">
        <f>SUM('Single-Family'!J16+'Multi-Family'!N16+'Non-Residential - New Const'!J17)</f>
        <v>389238467</v>
      </c>
      <c r="K16" s="41">
        <f>SUM('Single-Family'!K16+'Multi-Family'!O16+'Non-Residential - New Const'!K17)</f>
        <v>24</v>
      </c>
      <c r="L16" s="42">
        <f>SUM('Single-Family'!L16+'Multi-Family'!Q16+'Non-Residential - New Const'!L17)</f>
        <v>3274616</v>
      </c>
      <c r="M16" s="41">
        <f>SUM('Single-Family'!M16+'Multi-Family'!R16+'Non-Residential - New Const'!M17)</f>
        <v>125</v>
      </c>
      <c r="N16" s="42">
        <f>SUM('Single-Family'!N16+'Multi-Family'!T16+'Non-Residential - New Const'!N17)</f>
        <v>20042353</v>
      </c>
      <c r="O16" s="41">
        <f>SUM('Single-Family'!O16+'Multi-Family'!U16+'Non-Residential - New Const'!O17)</f>
        <v>0</v>
      </c>
      <c r="P16" s="42">
        <f>SUM('Single-Family'!P16+'Multi-Family'!W16+'Non-Residential - New Const'!P17)</f>
        <v>0</v>
      </c>
      <c r="Q16" s="41">
        <f>SUM('Single-Family'!Q16+'Multi-Family'!X16+'Non-Residential - New Const'!Q17)</f>
        <v>9</v>
      </c>
      <c r="R16" s="42">
        <f>SUM('Single-Family'!R16+'Multi-Family'!Z16+'Non-Residential - New Const'!R17)</f>
        <v>1361331</v>
      </c>
      <c r="S16" s="45">
        <f>SUM('Single-Family'!S16+'Multi-Family'!AA16+'Non-Residential - New Const'!S17)</f>
        <v>254</v>
      </c>
      <c r="T16" s="45">
        <f>SUM('Single-Family'!T16+'Multi-Family'!AC16+'Non-Residential - New Const'!T17)</f>
        <v>41250727</v>
      </c>
      <c r="U16" s="46">
        <f t="shared" ref="U16:V16" si="13">SUM(C16,G16,I16,K16,M16,O16,Q16,S16)</f>
        <v>5723</v>
      </c>
      <c r="V16" s="47">
        <f t="shared" si="13"/>
        <v>979375462</v>
      </c>
      <c r="W16" s="48"/>
      <c r="X16" s="49"/>
      <c r="Y16" s="50"/>
      <c r="Z16" s="49"/>
      <c r="AA16" s="50"/>
      <c r="AB16" s="15"/>
      <c r="AC16" s="36"/>
      <c r="AD16" s="36"/>
      <c r="AE16" s="36"/>
      <c r="AF16" s="36"/>
      <c r="AG16" s="36"/>
      <c r="AH16" s="36"/>
      <c r="AI16" s="36"/>
      <c r="AJ16" s="36"/>
      <c r="AK16" s="36"/>
      <c r="AL16" s="36"/>
      <c r="AM16" s="36"/>
      <c r="AN16" s="36"/>
      <c r="AO16" s="36"/>
      <c r="AP16" s="36"/>
      <c r="AQ16" s="36"/>
    </row>
    <row r="17" ht="12.75" customHeight="1">
      <c r="A17" s="15" t="s">
        <v>19</v>
      </c>
      <c r="B17" s="24">
        <v>2005.0</v>
      </c>
      <c r="C17" s="25">
        <f>SUM('Single-Family'!C17+'Multi-Family'!C17+'Non-Residential - New Const'!C18)</f>
        <v>7</v>
      </c>
      <c r="D17" s="26">
        <f>SUM('Single-Family'!D17+'Multi-Family'!E17+'Non-Residential - New Const'!D18)</f>
        <v>874746</v>
      </c>
      <c r="E17" s="27"/>
      <c r="F17" s="28"/>
      <c r="G17" s="25">
        <f>SUM('Single-Family'!G17+'Multi-Family'!I17+'Non-Residential - New Const'!G18)</f>
        <v>136</v>
      </c>
      <c r="H17" s="26">
        <f>SUM('Single-Family'!H17+'Multi-Family'!K17+'Non-Residential - New Const'!H18)</f>
        <v>25118095</v>
      </c>
      <c r="I17" s="25">
        <f>SUM('Single-Family'!I17+'Multi-Family'!L17+'Non-Residential - New Const'!I18)</f>
        <v>102</v>
      </c>
      <c r="J17" s="26">
        <f>SUM('Single-Family'!J17+'Multi-Family'!N17+'Non-Residential - New Const'!J18)</f>
        <v>34429179</v>
      </c>
      <c r="K17" s="25">
        <f>SUM('Single-Family'!K17+'Multi-Family'!O17+'Non-Residential - New Const'!K18)</f>
        <v>0</v>
      </c>
      <c r="L17" s="26">
        <f>SUM('Single-Family'!L17+'Multi-Family'!Q17+'Non-Residential - New Const'!L18)</f>
        <v>0</v>
      </c>
      <c r="M17" s="25">
        <f>SUM('Single-Family'!M17+'Multi-Family'!R17+'Non-Residential - New Const'!M18)</f>
        <v>1</v>
      </c>
      <c r="N17" s="26">
        <f>SUM('Single-Family'!N17+'Multi-Family'!T17+'Non-Residential - New Const'!N18)</f>
        <v>185366</v>
      </c>
      <c r="O17" s="25">
        <f>SUM('Single-Family'!O17+'Multi-Family'!U17+'Non-Residential - New Const'!O18)</f>
        <v>0</v>
      </c>
      <c r="P17" s="26">
        <f>SUM('Single-Family'!P17+'Multi-Family'!W17+'Non-Residential - New Const'!P18)</f>
        <v>0</v>
      </c>
      <c r="Q17" s="25">
        <f>SUM('Single-Family'!Q17+'Multi-Family'!X17+'Non-Residential - New Const'!Q18)</f>
        <v>1</v>
      </c>
      <c r="R17" s="26">
        <f>SUM('Single-Family'!R17+'Multi-Family'!Z17+'Non-Residential - New Const'!R18)</f>
        <v>200000</v>
      </c>
      <c r="S17" s="29">
        <f>SUM('Single-Family'!S17+'Multi-Family'!AA17+'Non-Residential - New Const'!S18)</f>
        <v>14</v>
      </c>
      <c r="T17" s="29">
        <f>SUM('Single-Family'!T17+'Multi-Family'!AC17+'Non-Residential - New Const'!T18)</f>
        <v>956882</v>
      </c>
      <c r="U17" s="30">
        <f t="shared" ref="U17:V17" si="14">SUM(C17,G17,I17,K17,M17,O17,Q17,S17)</f>
        <v>261</v>
      </c>
      <c r="V17" s="31">
        <f t="shared" si="14"/>
        <v>61764268</v>
      </c>
      <c r="W17" s="51">
        <f>U17-Total!U4</f>
        <v>-14</v>
      </c>
      <c r="X17" s="52">
        <f>W17/Total!U4</f>
        <v>-0.05090909091</v>
      </c>
      <c r="Y17" s="53">
        <f>V17-Total!V4</f>
        <v>23467818</v>
      </c>
      <c r="Z17" s="52">
        <f>Y17/Total!V4</f>
        <v>0.6127935618</v>
      </c>
      <c r="AA17" s="53">
        <f>Y17</f>
        <v>23467818</v>
      </c>
      <c r="AB17" s="15"/>
      <c r="AC17" s="35"/>
      <c r="AD17" s="35"/>
      <c r="AE17" s="36"/>
      <c r="AF17" s="37"/>
      <c r="AG17" s="37"/>
      <c r="AH17" s="37"/>
      <c r="AI17" s="37"/>
      <c r="AJ17" s="37"/>
      <c r="AK17" s="37"/>
      <c r="AL17" s="37"/>
      <c r="AM17" s="37"/>
      <c r="AN17" s="37"/>
      <c r="AO17" s="37"/>
      <c r="AP17" s="37"/>
      <c r="AQ17" s="37"/>
    </row>
    <row r="18" ht="12.75" customHeight="1">
      <c r="A18" s="15" t="s">
        <v>20</v>
      </c>
      <c r="B18" s="24">
        <v>2005.0</v>
      </c>
      <c r="C18" s="25">
        <f>SUM('Single-Family'!C18+'Multi-Family'!C18+'Non-Residential - New Const'!C19)</f>
        <v>7</v>
      </c>
      <c r="D18" s="26">
        <f>SUM('Single-Family'!D18+'Multi-Family'!E18+'Non-Residential - New Const'!D19)</f>
        <v>679867</v>
      </c>
      <c r="E18" s="27"/>
      <c r="F18" s="28"/>
      <c r="G18" s="25">
        <f>SUM('Single-Family'!G18+'Multi-Family'!I18+'Non-Residential - New Const'!G19)</f>
        <v>231</v>
      </c>
      <c r="H18" s="26">
        <f>SUM('Single-Family'!H18+'Multi-Family'!K18+'Non-Residential - New Const'!H19)</f>
        <v>38297280</v>
      </c>
      <c r="I18" s="25">
        <f>SUM('Single-Family'!I18+'Multi-Family'!L18+'Non-Residential - New Const'!I19)</f>
        <v>112</v>
      </c>
      <c r="J18" s="26">
        <f>SUM('Single-Family'!J18+'Multi-Family'!N18+'Non-Residential - New Const'!J19)</f>
        <v>17460733</v>
      </c>
      <c r="K18" s="25">
        <f>SUM('Single-Family'!K18+'Multi-Family'!O18+'Non-Residential - New Const'!K19)</f>
        <v>1</v>
      </c>
      <c r="L18" s="26">
        <f>SUM('Single-Family'!L18+'Multi-Family'!Q18+'Non-Residential - New Const'!L19)</f>
        <v>121000</v>
      </c>
      <c r="M18" s="25">
        <f>SUM('Single-Family'!M18+'Multi-Family'!R18+'Non-Residential - New Const'!M19)</f>
        <v>7</v>
      </c>
      <c r="N18" s="26">
        <f>SUM('Single-Family'!N18+'Multi-Family'!T18+'Non-Residential - New Const'!N19)</f>
        <v>1318620</v>
      </c>
      <c r="O18" s="25">
        <f>SUM('Single-Family'!O18+'Multi-Family'!U18+'Non-Residential - New Const'!O19)</f>
        <v>0</v>
      </c>
      <c r="P18" s="26">
        <f>SUM('Single-Family'!P18+'Multi-Family'!W18+'Non-Residential - New Const'!P19)</f>
        <v>0</v>
      </c>
      <c r="Q18" s="25">
        <f>SUM('Single-Family'!Q18+'Multi-Family'!X18+'Non-Residential - New Const'!Q19)</f>
        <v>0</v>
      </c>
      <c r="R18" s="26">
        <f>SUM('Single-Family'!R18+'Multi-Family'!Z18+'Non-Residential - New Const'!R19)</f>
        <v>0</v>
      </c>
      <c r="S18" s="29">
        <f>SUM('Single-Family'!S18+'Multi-Family'!AA18+'Non-Residential - New Const'!S19)</f>
        <v>23</v>
      </c>
      <c r="T18" s="29">
        <f>SUM('Single-Family'!T18+'Multi-Family'!AC18+'Non-Residential - New Const'!T19)</f>
        <v>8000210</v>
      </c>
      <c r="U18" s="30">
        <f t="shared" ref="U18:V18" si="15">SUM(C18,G18,I18,K18,M18,O18,Q18,S18)</f>
        <v>381</v>
      </c>
      <c r="V18" s="31">
        <f t="shared" si="15"/>
        <v>65877710</v>
      </c>
      <c r="W18" s="51">
        <f>U18-Total!U5</f>
        <v>37</v>
      </c>
      <c r="X18" s="52">
        <f>W18/Total!U5</f>
        <v>0.1075581395</v>
      </c>
      <c r="Y18" s="53">
        <f>V18-Total!V5</f>
        <v>19562271</v>
      </c>
      <c r="Z18" s="52">
        <f>Y18/Total!V5</f>
        <v>0.4223704109</v>
      </c>
      <c r="AA18" s="53">
        <f t="shared" ref="AA18:AA28" si="17">AA17+Y18</f>
        <v>43030089</v>
      </c>
      <c r="AB18" s="15"/>
      <c r="AC18" s="35"/>
      <c r="AD18" s="35"/>
      <c r="AE18" s="36"/>
      <c r="AF18" s="37"/>
      <c r="AG18" s="37"/>
      <c r="AH18" s="37"/>
      <c r="AI18" s="37"/>
      <c r="AJ18" s="37"/>
      <c r="AK18" s="37"/>
      <c r="AL18" s="37"/>
      <c r="AM18" s="37"/>
      <c r="AN18" s="37"/>
      <c r="AO18" s="37"/>
      <c r="AP18" s="37"/>
      <c r="AQ18" s="37"/>
    </row>
    <row r="19" ht="12.75" customHeight="1">
      <c r="A19" s="15" t="s">
        <v>21</v>
      </c>
      <c r="B19" s="24">
        <v>2005.0</v>
      </c>
      <c r="C19" s="25">
        <f>SUM('Single-Family'!C19+'Multi-Family'!C19+'Non-Residential - New Const'!C20)</f>
        <v>13</v>
      </c>
      <c r="D19" s="26">
        <f>SUM('Single-Family'!D19+'Multi-Family'!E19+'Non-Residential - New Const'!D20)</f>
        <v>1812691</v>
      </c>
      <c r="E19" s="27"/>
      <c r="F19" s="28"/>
      <c r="G19" s="25">
        <f>SUM('Single-Family'!G19+'Multi-Family'!I19+'Non-Residential - New Const'!G20)</f>
        <v>372</v>
      </c>
      <c r="H19" s="26">
        <f>SUM('Single-Family'!H19+'Multi-Family'!K19+'Non-Residential - New Const'!H20)</f>
        <v>55861306</v>
      </c>
      <c r="I19" s="25">
        <f>SUM('Single-Family'!I19+'Multi-Family'!L19+'Non-Residential - New Const'!I20)</f>
        <v>207</v>
      </c>
      <c r="J19" s="26">
        <f>SUM('Single-Family'!J19+'Multi-Family'!N19+'Non-Residential - New Const'!J20)</f>
        <v>35748140</v>
      </c>
      <c r="K19" s="25">
        <f>SUM('Single-Family'!K19+'Multi-Family'!O19+'Non-Residential - New Const'!K20)</f>
        <v>5</v>
      </c>
      <c r="L19" s="26">
        <f>SUM('Single-Family'!L19+'Multi-Family'!Q19+'Non-Residential - New Const'!L20)</f>
        <v>710537</v>
      </c>
      <c r="M19" s="25">
        <f>SUM('Single-Family'!M19+'Multi-Family'!R19+'Non-Residential - New Const'!M20)</f>
        <v>16</v>
      </c>
      <c r="N19" s="26">
        <f>SUM('Single-Family'!N19+'Multi-Family'!T19+'Non-Residential - New Const'!N20)</f>
        <v>3400063</v>
      </c>
      <c r="O19" s="25">
        <f>SUM('Single-Family'!O19+'Multi-Family'!U19+'Non-Residential - New Const'!O20)</f>
        <v>0</v>
      </c>
      <c r="P19" s="26">
        <f>SUM('Single-Family'!P19+'Multi-Family'!W19+'Non-Residential - New Const'!P20)</f>
        <v>0</v>
      </c>
      <c r="Q19" s="25">
        <f>SUM('Single-Family'!Q19+'Multi-Family'!X19+'Non-Residential - New Const'!Q20)</f>
        <v>0</v>
      </c>
      <c r="R19" s="26">
        <f>SUM('Single-Family'!R19+'Multi-Family'!Z19+'Non-Residential - New Const'!R20)</f>
        <v>0</v>
      </c>
      <c r="S19" s="29">
        <f>SUM('Single-Family'!S19+'Multi-Family'!AA19+'Non-Residential - New Const'!S20)</f>
        <v>9</v>
      </c>
      <c r="T19" s="29">
        <f>SUM('Single-Family'!T19+'Multi-Family'!AC19+'Non-Residential - New Const'!T20)</f>
        <v>962696</v>
      </c>
      <c r="U19" s="30">
        <f t="shared" ref="U19:V19" si="16">SUM(C19,G19,I19,K19,M19,O19,Q19,S19)</f>
        <v>622</v>
      </c>
      <c r="V19" s="31">
        <f t="shared" si="16"/>
        <v>98495433</v>
      </c>
      <c r="W19" s="51">
        <f>U19-Total!U6</f>
        <v>107</v>
      </c>
      <c r="X19" s="52">
        <f>W19/Total!U6</f>
        <v>0.2077669903</v>
      </c>
      <c r="Y19" s="53">
        <f>V19-Total!V6</f>
        <v>23346117</v>
      </c>
      <c r="Z19" s="52">
        <f>Y19/Total!V6</f>
        <v>0.3106630671</v>
      </c>
      <c r="AA19" s="53">
        <f t="shared" si="17"/>
        <v>66376206</v>
      </c>
      <c r="AB19" s="15"/>
      <c r="AC19" s="35"/>
      <c r="AD19" s="35"/>
      <c r="AE19" s="38"/>
      <c r="AF19" s="39"/>
      <c r="AG19" s="39"/>
      <c r="AH19" s="39"/>
      <c r="AI19" s="39"/>
      <c r="AJ19" s="39"/>
      <c r="AK19" s="39"/>
      <c r="AL19" s="39"/>
      <c r="AM19" s="39"/>
      <c r="AN19" s="39"/>
      <c r="AO19" s="39"/>
      <c r="AP19" s="39"/>
      <c r="AQ19" s="39"/>
    </row>
    <row r="20" ht="12.75" customHeight="1">
      <c r="A20" s="15" t="s">
        <v>22</v>
      </c>
      <c r="B20" s="24">
        <v>2005.0</v>
      </c>
      <c r="C20" s="25">
        <f>SUM('Single-Family'!C20+'Multi-Family'!C20+'Non-Residential - New Const'!C21)</f>
        <v>15</v>
      </c>
      <c r="D20" s="26">
        <f>SUM('Single-Family'!D20+'Multi-Family'!E20+'Non-Residential - New Const'!D21)</f>
        <v>1854110</v>
      </c>
      <c r="E20" s="27"/>
      <c r="F20" s="28"/>
      <c r="G20" s="25">
        <f>SUM('Single-Family'!G20+'Multi-Family'!I20+'Non-Residential - New Const'!G21)</f>
        <v>253</v>
      </c>
      <c r="H20" s="26">
        <f>SUM('Single-Family'!H20+'Multi-Family'!K20+'Non-Residential - New Const'!H21)</f>
        <v>32930535</v>
      </c>
      <c r="I20" s="25">
        <f>SUM('Single-Family'!I20+'Multi-Family'!L20+'Non-Residential - New Const'!I21)</f>
        <v>180</v>
      </c>
      <c r="J20" s="26">
        <f>SUM('Single-Family'!J20+'Multi-Family'!N20+'Non-Residential - New Const'!J21)</f>
        <v>38617618</v>
      </c>
      <c r="K20" s="25">
        <f>SUM('Single-Family'!K20+'Multi-Family'!O20+'Non-Residential - New Const'!K21)</f>
        <v>5</v>
      </c>
      <c r="L20" s="26">
        <f>SUM('Single-Family'!L20+'Multi-Family'!Q20+'Non-Residential - New Const'!L21)</f>
        <v>2155400</v>
      </c>
      <c r="M20" s="25">
        <f>SUM('Single-Family'!M20+'Multi-Family'!R20+'Non-Residential - New Const'!M21)</f>
        <v>19</v>
      </c>
      <c r="N20" s="26">
        <f>SUM('Single-Family'!N20+'Multi-Family'!T20+'Non-Residential - New Const'!N21)</f>
        <v>3301043</v>
      </c>
      <c r="O20" s="25">
        <f>SUM('Single-Family'!O20+'Multi-Family'!U20+'Non-Residential - New Const'!O21)</f>
        <v>0</v>
      </c>
      <c r="P20" s="26">
        <f>SUM('Single-Family'!P20+'Multi-Family'!W20+'Non-Residential - New Const'!P21)</f>
        <v>0</v>
      </c>
      <c r="Q20" s="25">
        <f>SUM('Single-Family'!Q20+'Multi-Family'!X20+'Non-Residential - New Const'!Q21)</f>
        <v>2</v>
      </c>
      <c r="R20" s="26">
        <f>SUM('Single-Family'!R20+'Multi-Family'!Z20+'Non-Residential - New Const'!R21)</f>
        <v>450000</v>
      </c>
      <c r="S20" s="29">
        <f>SUM('Single-Family'!S20+'Multi-Family'!AA20+'Non-Residential - New Const'!S21)</f>
        <v>48</v>
      </c>
      <c r="T20" s="29">
        <f>SUM('Single-Family'!T20+'Multi-Family'!AC20+'Non-Residential - New Const'!T21)</f>
        <v>19338913</v>
      </c>
      <c r="U20" s="30">
        <f t="shared" ref="U20:V20" si="18">SUM(C20,G20,I20,K20,M20,O20,Q20,S20)</f>
        <v>522</v>
      </c>
      <c r="V20" s="31">
        <f t="shared" si="18"/>
        <v>98647619</v>
      </c>
      <c r="W20" s="51">
        <f>U20-Total!U7</f>
        <v>-71</v>
      </c>
      <c r="X20" s="52">
        <f>W20/Total!U7</f>
        <v>-0.1197301855</v>
      </c>
      <c r="Y20" s="53">
        <f>V20-Total!V7</f>
        <v>-10062355</v>
      </c>
      <c r="Z20" s="52">
        <f>Y20/Total!V7</f>
        <v>-0.09256147003</v>
      </c>
      <c r="AA20" s="53">
        <f t="shared" si="17"/>
        <v>56313851</v>
      </c>
      <c r="AB20" s="15"/>
      <c r="AC20" s="35"/>
      <c r="AD20" s="35"/>
      <c r="AE20" s="36"/>
      <c r="AF20" s="15"/>
      <c r="AG20" s="15"/>
      <c r="AH20" s="15"/>
      <c r="AI20" s="15"/>
      <c r="AJ20" s="15"/>
      <c r="AK20" s="15"/>
      <c r="AL20" s="15"/>
      <c r="AM20" s="15"/>
      <c r="AN20" s="15"/>
      <c r="AO20" s="15"/>
      <c r="AP20" s="15"/>
      <c r="AQ20" s="15"/>
    </row>
    <row r="21" ht="12.75" customHeight="1">
      <c r="A21" s="15" t="s">
        <v>23</v>
      </c>
      <c r="B21" s="24">
        <v>2005.0</v>
      </c>
      <c r="C21" s="25">
        <f>SUM('Single-Family'!C21+'Multi-Family'!C21+'Non-Residential - New Const'!C22)</f>
        <v>19</v>
      </c>
      <c r="D21" s="26">
        <f>SUM('Single-Family'!D21+'Multi-Family'!E21+'Non-Residential - New Const'!D22)</f>
        <v>2243653</v>
      </c>
      <c r="E21" s="27"/>
      <c r="F21" s="28"/>
      <c r="G21" s="25">
        <f>SUM('Single-Family'!G21+'Multi-Family'!I21+'Non-Residential - New Const'!G22)</f>
        <v>324</v>
      </c>
      <c r="H21" s="26">
        <f>SUM('Single-Family'!H21+'Multi-Family'!K21+'Non-Residential - New Const'!H22)</f>
        <v>37288821</v>
      </c>
      <c r="I21" s="25">
        <f>SUM('Single-Family'!I21+'Multi-Family'!L21+'Non-Residential - New Const'!I22)</f>
        <v>230</v>
      </c>
      <c r="J21" s="26">
        <f>SUM('Single-Family'!J21+'Multi-Family'!N21+'Non-Residential - New Const'!J22)</f>
        <v>36588922</v>
      </c>
      <c r="K21" s="25">
        <f>SUM('Single-Family'!K21+'Multi-Family'!O21+'Non-Residential - New Const'!K22)</f>
        <v>2</v>
      </c>
      <c r="L21" s="26">
        <f>SUM('Single-Family'!L21+'Multi-Family'!Q21+'Non-Residential - New Const'!L22)</f>
        <v>1295680</v>
      </c>
      <c r="M21" s="25">
        <f>SUM('Single-Family'!M21+'Multi-Family'!R21+'Non-Residential - New Const'!M22)</f>
        <v>10</v>
      </c>
      <c r="N21" s="26">
        <f>SUM('Single-Family'!N21+'Multi-Family'!T21+'Non-Residential - New Const'!N22)</f>
        <v>1309472</v>
      </c>
      <c r="O21" s="25">
        <f>SUM('Single-Family'!O21+'Multi-Family'!U21+'Non-Residential - New Const'!O22)</f>
        <v>0</v>
      </c>
      <c r="P21" s="26">
        <f>SUM('Single-Family'!P21+'Multi-Family'!W21+'Non-Residential - New Const'!P22)</f>
        <v>0</v>
      </c>
      <c r="Q21" s="25">
        <f>SUM('Single-Family'!Q21+'Multi-Family'!X21+'Non-Residential - New Const'!Q22)</f>
        <v>0</v>
      </c>
      <c r="R21" s="26">
        <f>SUM('Single-Family'!R21+'Multi-Family'!Z21+'Non-Residential - New Const'!R22)</f>
        <v>0</v>
      </c>
      <c r="S21" s="29">
        <f>SUM('Single-Family'!S21+'Multi-Family'!AA21+'Non-Residential - New Const'!S22)</f>
        <v>31</v>
      </c>
      <c r="T21" s="29">
        <f>SUM('Single-Family'!T21+'Multi-Family'!AC21+'Non-Residential - New Const'!T22)</f>
        <v>3885297</v>
      </c>
      <c r="U21" s="30">
        <f t="shared" ref="U21:V21" si="19">SUM(C21,G21,I21,K21,M21,O21,Q21,S21)</f>
        <v>616</v>
      </c>
      <c r="V21" s="31">
        <f t="shared" si="19"/>
        <v>82611845</v>
      </c>
      <c r="W21" s="51">
        <f>U21-Total!U8</f>
        <v>80</v>
      </c>
      <c r="X21" s="52">
        <f>W21/Total!U8</f>
        <v>0.1492537313</v>
      </c>
      <c r="Y21" s="53">
        <f>V21-Total!V8</f>
        <v>-9582223</v>
      </c>
      <c r="Z21" s="52">
        <f>Y21/Total!V8</f>
        <v>-0.103935353</v>
      </c>
      <c r="AA21" s="53">
        <f t="shared" si="17"/>
        <v>46731628</v>
      </c>
      <c r="AB21" s="15"/>
      <c r="AC21" s="35"/>
      <c r="AD21" s="35"/>
      <c r="AE21" s="36"/>
      <c r="AF21" s="15"/>
      <c r="AG21" s="15"/>
      <c r="AH21" s="15"/>
      <c r="AI21" s="15"/>
      <c r="AJ21" s="15"/>
      <c r="AK21" s="15"/>
      <c r="AL21" s="15"/>
      <c r="AM21" s="15"/>
      <c r="AN21" s="15"/>
      <c r="AO21" s="15"/>
      <c r="AP21" s="15"/>
      <c r="AQ21" s="15"/>
    </row>
    <row r="22" ht="12.75" customHeight="1">
      <c r="A22" s="15" t="s">
        <v>32</v>
      </c>
      <c r="B22" s="24">
        <v>2005.0</v>
      </c>
      <c r="C22" s="25">
        <f>SUM('Single-Family'!C22+'Multi-Family'!C22+'Non-Residential - New Const'!C23)</f>
        <v>10</v>
      </c>
      <c r="D22" s="26">
        <f>SUM('Single-Family'!D22+'Multi-Family'!E22+'Non-Residential - New Const'!D23)</f>
        <v>1419495</v>
      </c>
      <c r="E22" s="27"/>
      <c r="F22" s="28"/>
      <c r="G22" s="25">
        <f>SUM('Single-Family'!G22+'Multi-Family'!I22+'Non-Residential - New Const'!G23)</f>
        <v>309</v>
      </c>
      <c r="H22" s="26">
        <f>SUM('Single-Family'!H22+'Multi-Family'!K22+'Non-Residential - New Const'!H23)</f>
        <v>40067289</v>
      </c>
      <c r="I22" s="25">
        <f>SUM('Single-Family'!I22+'Multi-Family'!L22+'Non-Residential - New Const'!I23)</f>
        <v>194</v>
      </c>
      <c r="J22" s="26">
        <f>SUM('Single-Family'!J22+'Multi-Family'!N22+'Non-Residential - New Const'!J23)</f>
        <v>29953510</v>
      </c>
      <c r="K22" s="25">
        <f>SUM('Single-Family'!K22+'Multi-Family'!O22+'Non-Residential - New Const'!K23)</f>
        <v>0</v>
      </c>
      <c r="L22" s="26">
        <f>SUM('Single-Family'!L22+'Multi-Family'!Q22+'Non-Residential - New Const'!L23)</f>
        <v>0</v>
      </c>
      <c r="M22" s="25">
        <f>SUM('Single-Family'!M22+'Multi-Family'!R22+'Non-Residential - New Const'!M23)</f>
        <v>14</v>
      </c>
      <c r="N22" s="26">
        <f>SUM('Single-Family'!N22+'Multi-Family'!T22+'Non-Residential - New Const'!N23)</f>
        <v>2379448</v>
      </c>
      <c r="O22" s="25">
        <f>SUM('Single-Family'!O22+'Multi-Family'!U22+'Non-Residential - New Const'!O23)</f>
        <v>0</v>
      </c>
      <c r="P22" s="26">
        <f>SUM('Single-Family'!P22+'Multi-Family'!W22+'Non-Residential - New Const'!P23)</f>
        <v>0</v>
      </c>
      <c r="Q22" s="25">
        <f>SUM('Single-Family'!Q22+'Multi-Family'!X22+'Non-Residential - New Const'!Q23)</f>
        <v>0</v>
      </c>
      <c r="R22" s="26">
        <f>SUM('Single-Family'!R22+'Multi-Family'!Z22+'Non-Residential - New Const'!R23)</f>
        <v>0</v>
      </c>
      <c r="S22" s="29">
        <f>SUM('Single-Family'!S22+'Multi-Family'!AA22+'Non-Residential - New Const'!S23)</f>
        <v>39</v>
      </c>
      <c r="T22" s="29">
        <f>SUM('Single-Family'!T22+'Multi-Family'!AC22+'Non-Residential - New Const'!T23)</f>
        <v>4252768</v>
      </c>
      <c r="U22" s="30">
        <f t="shared" ref="U22:V22" si="20">SUM(C22,G22,I22,K22,M22,O22,Q22,S22)</f>
        <v>566</v>
      </c>
      <c r="V22" s="31">
        <f t="shared" si="20"/>
        <v>78072510</v>
      </c>
      <c r="W22" s="51">
        <f>U22-Total!U9</f>
        <v>-54</v>
      </c>
      <c r="X22" s="52">
        <f>W22/Total!U9</f>
        <v>-0.08709677419</v>
      </c>
      <c r="Y22" s="53">
        <f>V22-Total!V9</f>
        <v>-28520131</v>
      </c>
      <c r="Z22" s="52">
        <f>Y22/Total!V9</f>
        <v>-0.2675619136</v>
      </c>
      <c r="AA22" s="53">
        <f t="shared" si="17"/>
        <v>18211497</v>
      </c>
      <c r="AB22" s="15"/>
      <c r="AC22" s="35"/>
      <c r="AD22" s="35"/>
      <c r="AE22" s="36"/>
      <c r="AF22" s="36"/>
      <c r="AG22" s="36"/>
      <c r="AH22" s="36"/>
      <c r="AI22" s="36"/>
      <c r="AJ22" s="36"/>
      <c r="AK22" s="36"/>
      <c r="AL22" s="36"/>
      <c r="AM22" s="36"/>
      <c r="AN22" s="36"/>
      <c r="AO22" s="36"/>
      <c r="AP22" s="36"/>
      <c r="AQ22" s="36"/>
    </row>
    <row r="23" ht="12.75" customHeight="1">
      <c r="A23" s="15" t="s">
        <v>25</v>
      </c>
      <c r="B23" s="24">
        <v>2005.0</v>
      </c>
      <c r="C23" s="25">
        <f>SUM('Single-Family'!C23+'Multi-Family'!C23+'Non-Residential - New Const'!C24)</f>
        <v>8</v>
      </c>
      <c r="D23" s="26">
        <f>SUM('Single-Family'!D23+'Multi-Family'!E23+'Non-Residential - New Const'!D24)</f>
        <v>848046</v>
      </c>
      <c r="E23" s="27"/>
      <c r="F23" s="28"/>
      <c r="G23" s="25">
        <f>SUM('Single-Family'!G23+'Multi-Family'!I23+'Non-Residential - New Const'!G24)</f>
        <v>307</v>
      </c>
      <c r="H23" s="26">
        <f>SUM('Single-Family'!H23+'Multi-Family'!K23+'Non-Residential - New Const'!H24)</f>
        <v>43165791</v>
      </c>
      <c r="I23" s="25">
        <f>SUM('Single-Family'!I23+'Multi-Family'!L23+'Non-Residential - New Const'!I24)</f>
        <v>227</v>
      </c>
      <c r="J23" s="26">
        <f>SUM('Single-Family'!J23+'Multi-Family'!N23+'Non-Residential - New Const'!J24)</f>
        <v>37707490</v>
      </c>
      <c r="K23" s="25">
        <f>SUM('Single-Family'!K23+'Multi-Family'!O23+'Non-Residential - New Const'!K24)</f>
        <v>0</v>
      </c>
      <c r="L23" s="26">
        <f>SUM('Single-Family'!L23+'Multi-Family'!Q23+'Non-Residential - New Const'!L24)</f>
        <v>0</v>
      </c>
      <c r="M23" s="25">
        <f>SUM('Single-Family'!M23+'Multi-Family'!R23+'Non-Residential - New Const'!M24)</f>
        <v>10</v>
      </c>
      <c r="N23" s="26">
        <f>SUM('Single-Family'!N23+'Multi-Family'!T23+'Non-Residential - New Const'!N24)</f>
        <v>2875396</v>
      </c>
      <c r="O23" s="25">
        <f>SUM('Single-Family'!O23+'Multi-Family'!U23+'Non-Residential - New Const'!O24)</f>
        <v>0</v>
      </c>
      <c r="P23" s="26">
        <f>SUM('Single-Family'!P23+'Multi-Family'!W23+'Non-Residential - New Const'!P24)</f>
        <v>0</v>
      </c>
      <c r="Q23" s="25">
        <f>SUM('Single-Family'!Q23+'Multi-Family'!X23+'Non-Residential - New Const'!Q24)</f>
        <v>0</v>
      </c>
      <c r="R23" s="26">
        <f>SUM('Single-Family'!R23+'Multi-Family'!Z23+'Non-Residential - New Const'!R24)</f>
        <v>0</v>
      </c>
      <c r="S23" s="29">
        <f>SUM('Single-Family'!S23+'Multi-Family'!AA23+'Non-Residential - New Const'!S24)</f>
        <v>19</v>
      </c>
      <c r="T23" s="29">
        <f>SUM('Single-Family'!T23+'Multi-Family'!AC23+'Non-Residential - New Const'!T24)</f>
        <v>2124245</v>
      </c>
      <c r="U23" s="30">
        <f t="shared" ref="U23:V23" si="21">SUM(C23,G23,I23,K23,M23,O23,Q23,S23)</f>
        <v>571</v>
      </c>
      <c r="V23" s="31">
        <f t="shared" si="21"/>
        <v>86720968</v>
      </c>
      <c r="W23" s="51">
        <f>U23-Total!U10</f>
        <v>64</v>
      </c>
      <c r="X23" s="52">
        <f>W23/Total!U10</f>
        <v>0.1262327416</v>
      </c>
      <c r="Y23" s="53">
        <f>V23-Total!V10</f>
        <v>9678984</v>
      </c>
      <c r="Z23" s="52">
        <f>Y23/Total!V10</f>
        <v>0.1256325901</v>
      </c>
      <c r="AA23" s="53">
        <f t="shared" si="17"/>
        <v>27890481</v>
      </c>
      <c r="AB23" s="15"/>
      <c r="AC23" s="35"/>
      <c r="AD23" s="35"/>
      <c r="AE23" s="36"/>
      <c r="AF23" s="36"/>
      <c r="AG23" s="36"/>
      <c r="AH23" s="36"/>
      <c r="AI23" s="36"/>
      <c r="AJ23" s="36"/>
      <c r="AK23" s="36"/>
      <c r="AL23" s="36"/>
      <c r="AM23" s="36"/>
      <c r="AN23" s="36"/>
      <c r="AO23" s="36"/>
      <c r="AP23" s="36"/>
      <c r="AQ23" s="36"/>
    </row>
    <row r="24" ht="12.75" customHeight="1">
      <c r="A24" s="15" t="s">
        <v>26</v>
      </c>
      <c r="B24" s="24">
        <v>2005.0</v>
      </c>
      <c r="C24" s="25">
        <f>SUM('Single-Family'!C24+'Multi-Family'!C24+'Non-Residential - New Const'!C25)</f>
        <v>15</v>
      </c>
      <c r="D24" s="26">
        <f>SUM('Single-Family'!D24+'Multi-Family'!E24+'Non-Residential - New Const'!D25)</f>
        <v>2760377</v>
      </c>
      <c r="E24" s="27"/>
      <c r="F24" s="28"/>
      <c r="G24" s="25">
        <f>SUM('Single-Family'!G24+'Multi-Family'!I24+'Non-Residential - New Const'!G25)</f>
        <v>299</v>
      </c>
      <c r="H24" s="26">
        <f>SUM('Single-Family'!H24+'Multi-Family'!K24+'Non-Residential - New Const'!H25)</f>
        <v>39251724</v>
      </c>
      <c r="I24" s="25">
        <f>SUM('Single-Family'!I24+'Multi-Family'!L24+'Non-Residential - New Const'!I25)</f>
        <v>216</v>
      </c>
      <c r="J24" s="26">
        <f>SUM('Single-Family'!J24+'Multi-Family'!N24+'Non-Residential - New Const'!J25)</f>
        <v>45640067</v>
      </c>
      <c r="K24" s="25">
        <f>SUM('Single-Family'!K24+'Multi-Family'!O24+'Non-Residential - New Const'!K25)</f>
        <v>0</v>
      </c>
      <c r="L24" s="26">
        <f>SUM('Single-Family'!L24+'Multi-Family'!Q24+'Non-Residential - New Const'!L25)</f>
        <v>0</v>
      </c>
      <c r="M24" s="25">
        <f>SUM('Single-Family'!M24+'Multi-Family'!R24+'Non-Residential - New Const'!M25)</f>
        <v>11</v>
      </c>
      <c r="N24" s="26">
        <f>SUM('Single-Family'!N24+'Multi-Family'!T24+'Non-Residential - New Const'!N25)</f>
        <v>2506084</v>
      </c>
      <c r="O24" s="25">
        <f>SUM('Single-Family'!O24+'Multi-Family'!U24+'Non-Residential - New Const'!O25)</f>
        <v>0</v>
      </c>
      <c r="P24" s="26">
        <f>SUM('Single-Family'!P24+'Multi-Family'!W24+'Non-Residential - New Const'!P25)</f>
        <v>0</v>
      </c>
      <c r="Q24" s="25">
        <f>SUM('Single-Family'!Q24+'Multi-Family'!X24+'Non-Residential - New Const'!Q25)</f>
        <v>0</v>
      </c>
      <c r="R24" s="26">
        <f>SUM('Single-Family'!R24+'Multi-Family'!Z24+'Non-Residential - New Const'!R25)</f>
        <v>0</v>
      </c>
      <c r="S24" s="29">
        <f>SUM('Single-Family'!S24+'Multi-Family'!AA24+'Non-Residential - New Const'!S25)</f>
        <v>33</v>
      </c>
      <c r="T24" s="29">
        <f>SUM('Single-Family'!T24+'Multi-Family'!AC24+'Non-Residential - New Const'!T25)</f>
        <v>3591339</v>
      </c>
      <c r="U24" s="30">
        <f t="shared" ref="U24:V24" si="22">SUM(C24,G24,I24,K24,M24,O24,Q24,S24)</f>
        <v>574</v>
      </c>
      <c r="V24" s="31">
        <f t="shared" si="22"/>
        <v>93749591</v>
      </c>
      <c r="W24" s="51">
        <f>U24-Total!U11</f>
        <v>-23</v>
      </c>
      <c r="X24" s="52">
        <f>W24/Total!U11</f>
        <v>-0.03852596315</v>
      </c>
      <c r="Y24" s="53">
        <f>V24-Total!V11</f>
        <v>-16370001</v>
      </c>
      <c r="Z24" s="52">
        <f>Y24/Total!V11</f>
        <v>-0.1486565715</v>
      </c>
      <c r="AA24" s="53">
        <f t="shared" si="17"/>
        <v>11520480</v>
      </c>
      <c r="AB24" s="15"/>
      <c r="AC24" s="35"/>
      <c r="AD24" s="35"/>
      <c r="AE24" s="36"/>
      <c r="AF24" s="36"/>
      <c r="AG24" s="36"/>
      <c r="AH24" s="36"/>
      <c r="AI24" s="36"/>
      <c r="AJ24" s="36"/>
      <c r="AK24" s="36"/>
      <c r="AL24" s="36"/>
      <c r="AM24" s="36"/>
      <c r="AN24" s="36"/>
      <c r="AO24" s="36"/>
      <c r="AP24" s="36"/>
      <c r="AQ24" s="36"/>
    </row>
    <row r="25" ht="12.75" customHeight="1">
      <c r="A25" s="15" t="s">
        <v>27</v>
      </c>
      <c r="B25" s="24">
        <v>2005.0</v>
      </c>
      <c r="C25" s="25">
        <f>SUM('Single-Family'!C25+'Multi-Family'!C25+'Non-Residential - New Const'!C26)</f>
        <v>18</v>
      </c>
      <c r="D25" s="26">
        <f>SUM('Single-Family'!D25+'Multi-Family'!E25+'Non-Residential - New Const'!D26)</f>
        <v>3240641</v>
      </c>
      <c r="E25" s="27"/>
      <c r="F25" s="28"/>
      <c r="G25" s="25">
        <f>SUM('Single-Family'!G25+'Multi-Family'!I25+'Non-Residential - New Const'!G26)</f>
        <v>312</v>
      </c>
      <c r="H25" s="26">
        <f>SUM('Single-Family'!H25+'Multi-Family'!K25+'Non-Residential - New Const'!H26)</f>
        <v>44038992</v>
      </c>
      <c r="I25" s="25">
        <f>SUM('Single-Family'!I25+'Multi-Family'!L25+'Non-Residential - New Const'!I26)</f>
        <v>181</v>
      </c>
      <c r="J25" s="26">
        <f>SUM('Single-Family'!J25+'Multi-Family'!N25+'Non-Residential - New Const'!J26)</f>
        <v>29977551</v>
      </c>
      <c r="K25" s="25">
        <f>SUM('Single-Family'!K25+'Multi-Family'!O25+'Non-Residential - New Const'!K26)</f>
        <v>0</v>
      </c>
      <c r="L25" s="26">
        <f>SUM('Single-Family'!L25+'Multi-Family'!Q25+'Non-Residential - New Const'!L26)</f>
        <v>0</v>
      </c>
      <c r="M25" s="25">
        <f>SUM('Single-Family'!M25+'Multi-Family'!R25+'Non-Residential - New Const'!M26)</f>
        <v>9</v>
      </c>
      <c r="N25" s="26">
        <f>SUM('Single-Family'!N25+'Multi-Family'!T25+'Non-Residential - New Const'!N26)</f>
        <v>1436233</v>
      </c>
      <c r="O25" s="25">
        <f>SUM('Single-Family'!O25+'Multi-Family'!U25+'Non-Residential - New Const'!O26)</f>
        <v>0</v>
      </c>
      <c r="P25" s="26">
        <f>SUM('Single-Family'!P25+'Multi-Family'!W25+'Non-Residential - New Const'!P26)</f>
        <v>0</v>
      </c>
      <c r="Q25" s="25">
        <f>SUM('Single-Family'!Q25+'Multi-Family'!X25+'Non-Residential - New Const'!Q26)</f>
        <v>0</v>
      </c>
      <c r="R25" s="26">
        <f>SUM('Single-Family'!R25+'Multi-Family'!Z25+'Non-Residential - New Const'!R26)</f>
        <v>0</v>
      </c>
      <c r="S25" s="29">
        <f>SUM('Single-Family'!S25+'Multi-Family'!AA25+'Non-Residential - New Const'!S26)</f>
        <v>25</v>
      </c>
      <c r="T25" s="29">
        <f>SUM('Single-Family'!T25+'Multi-Family'!AC25+'Non-Residential - New Const'!T26)</f>
        <v>9416335</v>
      </c>
      <c r="U25" s="30">
        <f t="shared" ref="U25:V25" si="23">SUM(C25,G25,I25,K25,M25,O25,Q25,S25)</f>
        <v>545</v>
      </c>
      <c r="V25" s="31">
        <f t="shared" si="23"/>
        <v>88109752</v>
      </c>
      <c r="W25" s="51">
        <f>U25-Total!U12</f>
        <v>59</v>
      </c>
      <c r="X25" s="52">
        <f>W25/Total!U12</f>
        <v>0.121399177</v>
      </c>
      <c r="Y25" s="53">
        <f>V25-Total!V12</f>
        <v>299815</v>
      </c>
      <c r="Z25" s="52">
        <f>Y25/Total!V12</f>
        <v>0.003414363001</v>
      </c>
      <c r="AA25" s="53">
        <f t="shared" si="17"/>
        <v>11820295</v>
      </c>
      <c r="AB25" s="15"/>
      <c r="AC25" s="35"/>
      <c r="AD25" s="35"/>
      <c r="AE25" s="36"/>
      <c r="AF25" s="36"/>
      <c r="AG25" s="36"/>
      <c r="AH25" s="36"/>
      <c r="AI25" s="36"/>
      <c r="AJ25" s="36"/>
      <c r="AK25" s="36"/>
      <c r="AL25" s="36"/>
      <c r="AM25" s="36"/>
      <c r="AN25" s="36"/>
      <c r="AO25" s="36"/>
      <c r="AP25" s="36"/>
      <c r="AQ25" s="36"/>
    </row>
    <row r="26" ht="12.75" customHeight="1">
      <c r="A26" s="15" t="s">
        <v>28</v>
      </c>
      <c r="B26" s="24">
        <v>2005.0</v>
      </c>
      <c r="C26" s="25">
        <f>SUM('Single-Family'!C26+'Multi-Family'!C26+'Non-Residential - New Const'!C27)</f>
        <v>9</v>
      </c>
      <c r="D26" s="26">
        <f>SUM('Single-Family'!D26+'Multi-Family'!E26+'Non-Residential - New Const'!D27)</f>
        <v>1155762</v>
      </c>
      <c r="E26" s="27"/>
      <c r="F26" s="28"/>
      <c r="G26" s="25">
        <f>SUM('Single-Family'!G26+'Multi-Family'!I26+'Non-Residential - New Const'!G27)</f>
        <v>339</v>
      </c>
      <c r="H26" s="26">
        <f>SUM('Single-Family'!H26+'Multi-Family'!K26+'Non-Residential - New Const'!H27)</f>
        <v>49510257</v>
      </c>
      <c r="I26" s="25">
        <f>SUM('Single-Family'!I26+'Multi-Family'!L26+'Non-Residential - New Const'!I27)</f>
        <v>168</v>
      </c>
      <c r="J26" s="26">
        <f>SUM('Single-Family'!J26+'Multi-Family'!N26+'Non-Residential - New Const'!J27)</f>
        <v>32882246</v>
      </c>
      <c r="K26" s="25">
        <f>SUM('Single-Family'!K26+'Multi-Family'!O26+'Non-Residential - New Const'!K27)</f>
        <v>1</v>
      </c>
      <c r="L26" s="26">
        <f>SUM('Single-Family'!L26+'Multi-Family'!Q26+'Non-Residential - New Const'!L27)</f>
        <v>227616</v>
      </c>
      <c r="M26" s="25">
        <f>SUM('Single-Family'!M26+'Multi-Family'!R26+'Non-Residential - New Const'!M27)</f>
        <v>12</v>
      </c>
      <c r="N26" s="26">
        <f>SUM('Single-Family'!N26+'Multi-Family'!T26+'Non-Residential - New Const'!N27)</f>
        <v>2417384</v>
      </c>
      <c r="O26" s="25">
        <f>SUM('Single-Family'!O26+'Multi-Family'!U26+'Non-Residential - New Const'!O27)</f>
        <v>0</v>
      </c>
      <c r="P26" s="26">
        <f>SUM('Single-Family'!P26+'Multi-Family'!W26+'Non-Residential - New Const'!P27)</f>
        <v>0</v>
      </c>
      <c r="Q26" s="25">
        <f>SUM('Single-Family'!Q26+'Multi-Family'!X26+'Non-Residential - New Const'!Q27)</f>
        <v>0</v>
      </c>
      <c r="R26" s="26">
        <f>SUM('Single-Family'!R26+'Multi-Family'!Z26+'Non-Residential - New Const'!R27)</f>
        <v>0</v>
      </c>
      <c r="S26" s="29">
        <f>SUM('Single-Family'!S26+'Multi-Family'!AA26+'Non-Residential - New Const'!S27)</f>
        <v>21</v>
      </c>
      <c r="T26" s="29">
        <f>SUM('Single-Family'!T26+'Multi-Family'!AC26+'Non-Residential - New Const'!T27)</f>
        <v>2608047</v>
      </c>
      <c r="U26" s="30">
        <f t="shared" ref="U26:V26" si="24">SUM(C26,G26,I26,K26,M26,O26,Q26,S26)</f>
        <v>550</v>
      </c>
      <c r="V26" s="31">
        <f t="shared" si="24"/>
        <v>88801312</v>
      </c>
      <c r="W26" s="51">
        <f>U26-Total!U13</f>
        <v>78</v>
      </c>
      <c r="X26" s="52">
        <f>W26/Total!U13</f>
        <v>0.1652542373</v>
      </c>
      <c r="Y26" s="53">
        <f>V26-Total!V13</f>
        <v>657097</v>
      </c>
      <c r="Z26" s="52">
        <f>Y26/Total!V13</f>
        <v>0.007454794396</v>
      </c>
      <c r="AA26" s="53">
        <f t="shared" si="17"/>
        <v>12477392</v>
      </c>
      <c r="AB26" s="15"/>
      <c r="AC26" s="35"/>
      <c r="AD26" s="35"/>
      <c r="AE26" s="36"/>
      <c r="AF26" s="36"/>
      <c r="AG26" s="36"/>
      <c r="AH26" s="36"/>
      <c r="AI26" s="36"/>
      <c r="AJ26" s="36"/>
      <c r="AK26" s="36"/>
      <c r="AL26" s="36"/>
      <c r="AM26" s="36"/>
      <c r="AN26" s="36"/>
      <c r="AO26" s="36"/>
      <c r="AP26" s="36"/>
      <c r="AQ26" s="36"/>
    </row>
    <row r="27" ht="12.75" customHeight="1">
      <c r="A27" s="15" t="s">
        <v>29</v>
      </c>
      <c r="B27" s="24">
        <v>2005.0</v>
      </c>
      <c r="C27" s="25">
        <f>SUM('Single-Family'!C27+'Multi-Family'!C27+'Non-Residential - New Const'!C28)</f>
        <v>6</v>
      </c>
      <c r="D27" s="26">
        <f>SUM('Single-Family'!D27+'Multi-Family'!E27+'Non-Residential - New Const'!D28)</f>
        <v>663746</v>
      </c>
      <c r="E27" s="27"/>
      <c r="F27" s="28"/>
      <c r="G27" s="25">
        <f>SUM('Single-Family'!G27+'Multi-Family'!I27+'Non-Residential - New Const'!G28)</f>
        <v>255</v>
      </c>
      <c r="H27" s="26">
        <f>SUM('Single-Family'!H27+'Multi-Family'!K27+'Non-Residential - New Const'!H28)</f>
        <v>35895950</v>
      </c>
      <c r="I27" s="25">
        <f>SUM('Single-Family'!I27+'Multi-Family'!L27+'Non-Residential - New Const'!I28)</f>
        <v>111</v>
      </c>
      <c r="J27" s="26">
        <f>SUM('Single-Family'!J27+'Multi-Family'!N27+'Non-Residential - New Const'!J28)</f>
        <v>29672390</v>
      </c>
      <c r="K27" s="25">
        <f>SUM('Single-Family'!K27+'Multi-Family'!O27+'Non-Residential - New Const'!K28)</f>
        <v>5</v>
      </c>
      <c r="L27" s="26">
        <f>SUM('Single-Family'!L27+'Multi-Family'!Q27+'Non-Residential - New Const'!L28)</f>
        <v>600856</v>
      </c>
      <c r="M27" s="25">
        <f>SUM('Single-Family'!M27+'Multi-Family'!R27+'Non-Residential - New Const'!M28)</f>
        <v>7</v>
      </c>
      <c r="N27" s="26">
        <f>SUM('Single-Family'!N27+'Multi-Family'!T27+'Non-Residential - New Const'!N28)</f>
        <v>1126215</v>
      </c>
      <c r="O27" s="25">
        <f>SUM('Single-Family'!O27+'Multi-Family'!U27+'Non-Residential - New Const'!O28)</f>
        <v>0</v>
      </c>
      <c r="P27" s="26">
        <f>SUM('Single-Family'!P27+'Multi-Family'!W27+'Non-Residential - New Const'!P28)</f>
        <v>0</v>
      </c>
      <c r="Q27" s="25">
        <f>SUM('Single-Family'!Q27+'Multi-Family'!X27+'Non-Residential - New Const'!Q28)</f>
        <v>0</v>
      </c>
      <c r="R27" s="26">
        <f>SUM('Single-Family'!R27+'Multi-Family'!Z27+'Non-Residential - New Const'!R28)</f>
        <v>0</v>
      </c>
      <c r="S27" s="29">
        <f>SUM('Single-Family'!S27+'Multi-Family'!AA27+'Non-Residential - New Const'!S28)</f>
        <v>35</v>
      </c>
      <c r="T27" s="29">
        <f>SUM('Single-Family'!T27+'Multi-Family'!AC27+'Non-Residential - New Const'!T28)</f>
        <v>3361844</v>
      </c>
      <c r="U27" s="30">
        <f t="shared" ref="U27:V27" si="25">SUM(C27,G27,I27,K27,M27,O27,Q27,S27)</f>
        <v>419</v>
      </c>
      <c r="V27" s="31">
        <f t="shared" si="25"/>
        <v>71321001</v>
      </c>
      <c r="W27" s="51">
        <f>U27-Total!U14</f>
        <v>-5</v>
      </c>
      <c r="X27" s="52">
        <f>W27/Total!U14</f>
        <v>-0.01179245283</v>
      </c>
      <c r="Y27" s="53">
        <f>V27-Total!V14</f>
        <v>-18638652</v>
      </c>
      <c r="Z27" s="52">
        <f>Y27/Total!V14</f>
        <v>-0.2071890162</v>
      </c>
      <c r="AA27" s="53">
        <f t="shared" si="17"/>
        <v>-6161260</v>
      </c>
      <c r="AB27" s="15"/>
      <c r="AC27" s="35"/>
      <c r="AD27" s="35"/>
      <c r="AE27" s="36"/>
      <c r="AF27" s="36"/>
      <c r="AG27" s="36"/>
      <c r="AH27" s="36"/>
      <c r="AI27" s="36"/>
      <c r="AJ27" s="36"/>
      <c r="AK27" s="36"/>
      <c r="AL27" s="36"/>
      <c r="AM27" s="36"/>
      <c r="AN27" s="36"/>
      <c r="AO27" s="36"/>
      <c r="AP27" s="36"/>
      <c r="AQ27" s="36"/>
    </row>
    <row r="28" ht="12.75" customHeight="1">
      <c r="A28" s="15" t="s">
        <v>30</v>
      </c>
      <c r="B28" s="24">
        <v>2005.0</v>
      </c>
      <c r="C28" s="25">
        <f>SUM('Single-Family'!C28+'Multi-Family'!C28+'Non-Residential - New Const'!C29)</f>
        <v>4</v>
      </c>
      <c r="D28" s="26">
        <f>SUM('Single-Family'!D28+'Multi-Family'!E28+'Non-Residential - New Const'!D29)</f>
        <v>535967</v>
      </c>
      <c r="E28" s="27"/>
      <c r="F28" s="28"/>
      <c r="G28" s="25">
        <f>SUM('Single-Family'!G28+'Multi-Family'!I28+'Non-Residential - New Const'!G29)</f>
        <v>230</v>
      </c>
      <c r="H28" s="26">
        <f>SUM('Single-Family'!H28+'Multi-Family'!K28+'Non-Residential - New Const'!H29)</f>
        <v>26801826</v>
      </c>
      <c r="I28" s="25">
        <f>SUM('Single-Family'!I28+'Multi-Family'!L28+'Non-Residential - New Const'!I29)</f>
        <v>84</v>
      </c>
      <c r="J28" s="26">
        <f>SUM('Single-Family'!J28+'Multi-Family'!N28+'Non-Residential - New Const'!J29)</f>
        <v>16923362</v>
      </c>
      <c r="K28" s="25">
        <f>SUM('Single-Family'!K28+'Multi-Family'!O28+'Non-Residential - New Const'!K29)</f>
        <v>2</v>
      </c>
      <c r="L28" s="26">
        <f>SUM('Single-Family'!L28+'Multi-Family'!Q28+'Non-Residential - New Const'!L29)</f>
        <v>312120</v>
      </c>
      <c r="M28" s="25">
        <f>SUM('Single-Family'!M28+'Multi-Family'!R28+'Non-Residential - New Const'!M29)</f>
        <v>3</v>
      </c>
      <c r="N28" s="26">
        <f>SUM('Single-Family'!N28+'Multi-Family'!T28+'Non-Residential - New Const'!N29)</f>
        <v>412520</v>
      </c>
      <c r="O28" s="25">
        <f>SUM('Single-Family'!O28+'Multi-Family'!U28+'Non-Residential - New Const'!O29)</f>
        <v>0</v>
      </c>
      <c r="P28" s="26">
        <f>SUM('Single-Family'!P28+'Multi-Family'!W28+'Non-Residential - New Const'!P29)</f>
        <v>0</v>
      </c>
      <c r="Q28" s="25">
        <f>SUM('Single-Family'!Q28+'Multi-Family'!X28+'Non-Residential - New Const'!Q29)</f>
        <v>12</v>
      </c>
      <c r="R28" s="26">
        <f>SUM('Single-Family'!R28+'Multi-Family'!Z28+'Non-Residential - New Const'!R29)</f>
        <v>1636000</v>
      </c>
      <c r="S28" s="29">
        <f>SUM('Single-Family'!S28+'Multi-Family'!AA28+'Non-Residential - New Const'!S29)</f>
        <v>14</v>
      </c>
      <c r="T28" s="29">
        <f>SUM('Single-Family'!T28+'Multi-Family'!AC28+'Non-Residential - New Const'!T29)</f>
        <v>3676738</v>
      </c>
      <c r="U28" s="30">
        <f t="shared" ref="U28:V28" si="26">SUM(C28,G28,I28,K28,M28,O28,Q28,S28)</f>
        <v>349</v>
      </c>
      <c r="V28" s="31">
        <f t="shared" si="26"/>
        <v>50298533</v>
      </c>
      <c r="W28" s="51">
        <f>U28-Total!U15</f>
        <v>-5</v>
      </c>
      <c r="X28" s="52">
        <f>W28/Total!U15</f>
        <v>-0.01412429379</v>
      </c>
      <c r="Y28" s="53">
        <f>V28-Total!V15</f>
        <v>-8743660</v>
      </c>
      <c r="Z28" s="52">
        <f>Y28/Total!V15</f>
        <v>-0.1480917215</v>
      </c>
      <c r="AA28" s="53">
        <f t="shared" si="17"/>
        <v>-14904920</v>
      </c>
      <c r="AB28" s="15"/>
      <c r="AC28" s="35"/>
      <c r="AD28" s="35"/>
      <c r="AE28" s="36"/>
      <c r="AF28" s="36"/>
      <c r="AG28" s="36"/>
      <c r="AH28" s="36"/>
      <c r="AI28" s="36"/>
      <c r="AJ28" s="36"/>
      <c r="AK28" s="36"/>
      <c r="AL28" s="36"/>
      <c r="AM28" s="36"/>
      <c r="AN28" s="36"/>
      <c r="AO28" s="36"/>
      <c r="AP28" s="36"/>
      <c r="AQ28" s="36"/>
    </row>
    <row r="29" ht="12.75" customHeight="1">
      <c r="A29" s="23" t="s">
        <v>31</v>
      </c>
      <c r="B29" s="40">
        <v>2005.0</v>
      </c>
      <c r="C29" s="41">
        <f>SUM('Single-Family'!C29+'Multi-Family'!C29+'Non-Residential - New Const'!C30)</f>
        <v>131</v>
      </c>
      <c r="D29" s="42">
        <f>SUM('Single-Family'!D29+'Multi-Family'!E29+'Non-Residential - New Const'!D30)</f>
        <v>18089101</v>
      </c>
      <c r="E29" s="43"/>
      <c r="F29" s="44"/>
      <c r="G29" s="41">
        <f>SUM('Single-Family'!G29+'Multi-Family'!I29+'Non-Residential - New Const'!G30)</f>
        <v>3367</v>
      </c>
      <c r="H29" s="42">
        <f>SUM('Single-Family'!H29+'Multi-Family'!K29+'Non-Residential - New Const'!H30)</f>
        <v>468227866</v>
      </c>
      <c r="I29" s="41">
        <f>SUM('Single-Family'!I29+'Multi-Family'!L29+'Non-Residential - New Const'!I30)</f>
        <v>2012</v>
      </c>
      <c r="J29" s="42">
        <f>SUM('Single-Family'!J29+'Multi-Family'!N29+'Non-Residential - New Const'!J30)</f>
        <v>385601208</v>
      </c>
      <c r="K29" s="41">
        <f>SUM('Single-Family'!K29+'Multi-Family'!O29+'Non-Residential - New Const'!K30)</f>
        <v>21</v>
      </c>
      <c r="L29" s="42">
        <f>SUM('Single-Family'!L29+'Multi-Family'!Q29+'Non-Residential - New Const'!L30)</f>
        <v>5423209</v>
      </c>
      <c r="M29" s="41">
        <f>SUM('Single-Family'!M29+'Multi-Family'!R29+'Non-Residential - New Const'!M30)</f>
        <v>119</v>
      </c>
      <c r="N29" s="42">
        <f>SUM('Single-Family'!N29+'Multi-Family'!T29+'Non-Residential - New Const'!N30)</f>
        <v>22667844</v>
      </c>
      <c r="O29" s="41">
        <f>SUM('Single-Family'!O29+'Multi-Family'!U29+'Non-Residential - New Const'!O30)</f>
        <v>0</v>
      </c>
      <c r="P29" s="42">
        <f>SUM('Single-Family'!P29+'Multi-Family'!W29+'Non-Residential - New Const'!P30)</f>
        <v>0</v>
      </c>
      <c r="Q29" s="41">
        <f>SUM('Single-Family'!Q29+'Multi-Family'!X29+'Non-Residential - New Const'!Q30)</f>
        <v>15</v>
      </c>
      <c r="R29" s="42">
        <f>SUM('Single-Family'!R29+'Multi-Family'!Z29+'Non-Residential - New Const'!R30)</f>
        <v>2286000</v>
      </c>
      <c r="S29" s="45">
        <f>SUM('Single-Family'!S29+'Multi-Family'!AA29+'Non-Residential - New Const'!S30)</f>
        <v>311</v>
      </c>
      <c r="T29" s="45">
        <f>SUM('Single-Family'!T29+'Multi-Family'!AC29+'Non-Residential - New Const'!T30)</f>
        <v>62175314</v>
      </c>
      <c r="U29" s="46">
        <f t="shared" ref="U29:V29" si="27">SUM(C29,G29,I29,K29,M29,O29,Q29,S29)</f>
        <v>5976</v>
      </c>
      <c r="V29" s="47">
        <f t="shared" si="27"/>
        <v>964470542</v>
      </c>
      <c r="W29" s="54">
        <f>SUM(W17:W28)</f>
        <v>253</v>
      </c>
      <c r="X29" s="55">
        <f>W29/Total!U16</f>
        <v>0.04420758344</v>
      </c>
      <c r="Y29" s="56">
        <f>SUM(Y17:Y28)</f>
        <v>-14904920</v>
      </c>
      <c r="Z29" s="55">
        <f>Y29/Total!V16</f>
        <v>-0.01521880073</v>
      </c>
      <c r="AA29" s="56">
        <f t="shared" ref="AA29:AA30" si="29">Y29</f>
        <v>-14904920</v>
      </c>
      <c r="AB29" s="15"/>
      <c r="AC29" s="37"/>
      <c r="AD29" s="37"/>
      <c r="AE29" s="15"/>
      <c r="AF29" s="15"/>
      <c r="AG29" s="15"/>
      <c r="AH29" s="15"/>
      <c r="AI29" s="15"/>
      <c r="AJ29" s="15"/>
      <c r="AK29" s="15"/>
      <c r="AL29" s="15"/>
      <c r="AM29" s="15"/>
      <c r="AN29" s="15"/>
      <c r="AO29" s="15"/>
      <c r="AP29" s="15"/>
      <c r="AQ29" s="15"/>
    </row>
    <row r="30" ht="12.75" customHeight="1">
      <c r="A30" s="15" t="s">
        <v>19</v>
      </c>
      <c r="B30" s="24">
        <v>2006.0</v>
      </c>
      <c r="C30" s="25">
        <f>SUM('Single-Family'!C30+'Multi-Family'!C30+'Non-Residential - New Const'!C31)</f>
        <v>5</v>
      </c>
      <c r="D30" s="26">
        <f>SUM('Single-Family'!D30+'Multi-Family'!E30+'Non-Residential - New Const'!D31)</f>
        <v>579840</v>
      </c>
      <c r="E30" s="27"/>
      <c r="F30" s="28"/>
      <c r="G30" s="25">
        <f>SUM('Single-Family'!G30+'Multi-Family'!I30+'Non-Residential - New Const'!G31)</f>
        <v>176</v>
      </c>
      <c r="H30" s="26">
        <f>SUM('Single-Family'!H30+'Multi-Family'!K30+'Non-Residential - New Const'!H31)</f>
        <v>25811476</v>
      </c>
      <c r="I30" s="25">
        <f>SUM('Single-Family'!I30+'Multi-Family'!L30+'Non-Residential - New Const'!I31)</f>
        <v>95</v>
      </c>
      <c r="J30" s="26">
        <f>SUM('Single-Family'!J30+'Multi-Family'!N30+'Non-Residential - New Const'!J31)</f>
        <v>20811278</v>
      </c>
      <c r="K30" s="25">
        <f>SUM('Single-Family'!K30+'Multi-Family'!O30+'Non-Residential - New Const'!K31)</f>
        <v>1</v>
      </c>
      <c r="L30" s="26">
        <f>SUM('Single-Family'!L30+'Multi-Family'!Q30+'Non-Residential - New Const'!L31)</f>
        <v>91608</v>
      </c>
      <c r="M30" s="25">
        <f>SUM('Single-Family'!M30+'Multi-Family'!R30+'Non-Residential - New Const'!M31)</f>
        <v>9</v>
      </c>
      <c r="N30" s="26">
        <f>SUM('Single-Family'!N30+'Multi-Family'!T30+'Non-Residential - New Const'!N31)</f>
        <v>1825876</v>
      </c>
      <c r="O30" s="25">
        <f>SUM('Single-Family'!O30+'Multi-Family'!U30+'Non-Residential - New Const'!O31)</f>
        <v>0</v>
      </c>
      <c r="P30" s="26">
        <f>SUM('Single-Family'!P30+'Multi-Family'!W30+'Non-Residential - New Const'!P31)</f>
        <v>0</v>
      </c>
      <c r="Q30" s="25">
        <f>SUM('Single-Family'!Q30+'Multi-Family'!X30+'Non-Residential - New Const'!Q31)</f>
        <v>0</v>
      </c>
      <c r="R30" s="26">
        <f>SUM('Single-Family'!R30+'Multi-Family'!Z30+'Non-Residential - New Const'!R31)</f>
        <v>0</v>
      </c>
      <c r="S30" s="29">
        <f>SUM('Single-Family'!S30+'Multi-Family'!AA30+'Non-Residential - New Const'!S31)</f>
        <v>15</v>
      </c>
      <c r="T30" s="29">
        <f>SUM('Single-Family'!T30+'Multi-Family'!AC30+'Non-Residential - New Const'!T31)</f>
        <v>1865870</v>
      </c>
      <c r="U30" s="30">
        <f t="shared" ref="U30:V30" si="28">SUM(C30,G30,I30,K30,M30,O30,Q30,S30)</f>
        <v>301</v>
      </c>
      <c r="V30" s="31">
        <f t="shared" si="28"/>
        <v>50985948</v>
      </c>
      <c r="W30" s="51">
        <f>U30-Total!U17</f>
        <v>40</v>
      </c>
      <c r="X30" s="52">
        <f>W30/Total!U17</f>
        <v>0.153256705</v>
      </c>
      <c r="Y30" s="53">
        <f>V30-Total!V17</f>
        <v>-10778320</v>
      </c>
      <c r="Z30" s="52">
        <f>Y30/Total!V17</f>
        <v>-0.1745073705</v>
      </c>
      <c r="AA30" s="53">
        <f t="shared" si="29"/>
        <v>-10778320</v>
      </c>
      <c r="AB30" s="15"/>
      <c r="AC30" s="35"/>
      <c r="AD30" s="35"/>
      <c r="AE30" s="36"/>
      <c r="AF30" s="37"/>
      <c r="AG30" s="37"/>
      <c r="AH30" s="37"/>
      <c r="AI30" s="37"/>
      <c r="AJ30" s="37"/>
      <c r="AK30" s="37"/>
      <c r="AL30" s="37"/>
      <c r="AM30" s="37"/>
      <c r="AN30" s="37"/>
      <c r="AO30" s="37"/>
      <c r="AP30" s="37"/>
      <c r="AQ30" s="37"/>
    </row>
    <row r="31" ht="12.75" customHeight="1">
      <c r="A31" s="15" t="s">
        <v>20</v>
      </c>
      <c r="B31" s="24">
        <v>2006.0</v>
      </c>
      <c r="C31" s="25">
        <f>SUM('Single-Family'!C31+'Multi-Family'!C31+'Non-Residential - New Const'!C32)</f>
        <v>13</v>
      </c>
      <c r="D31" s="26">
        <f>SUM('Single-Family'!D31+'Multi-Family'!E31+'Non-Residential - New Const'!D32)</f>
        <v>1599500</v>
      </c>
      <c r="E31" s="27"/>
      <c r="F31" s="28"/>
      <c r="G31" s="25">
        <f>SUM('Single-Family'!G31+'Multi-Family'!I31+'Non-Residential - New Const'!G32)</f>
        <v>170</v>
      </c>
      <c r="H31" s="26">
        <f>SUM('Single-Family'!H31+'Multi-Family'!K31+'Non-Residential - New Const'!H32)</f>
        <v>24162067</v>
      </c>
      <c r="I31" s="25">
        <f>SUM('Single-Family'!I31+'Multi-Family'!L31+'Non-Residential - New Const'!I32)</f>
        <v>170</v>
      </c>
      <c r="J31" s="26">
        <f>SUM('Single-Family'!J31+'Multi-Family'!N31+'Non-Residential - New Const'!J32)</f>
        <v>30558084</v>
      </c>
      <c r="K31" s="25">
        <f>SUM('Single-Family'!K31+'Multi-Family'!O31+'Non-Residential - New Const'!K32)</f>
        <v>1</v>
      </c>
      <c r="L31" s="26">
        <f>SUM('Single-Family'!L31+'Multi-Family'!Q31+'Non-Residential - New Const'!L32)</f>
        <v>103000</v>
      </c>
      <c r="M31" s="25">
        <f>SUM('Single-Family'!M31+'Multi-Family'!R31+'Non-Residential - New Const'!M32)</f>
        <v>5</v>
      </c>
      <c r="N31" s="26">
        <f>SUM('Single-Family'!N31+'Multi-Family'!T31+'Non-Residential - New Const'!N32)</f>
        <v>746664</v>
      </c>
      <c r="O31" s="25">
        <f>SUM('Single-Family'!O31+'Multi-Family'!U31+'Non-Residential - New Const'!O32)</f>
        <v>0</v>
      </c>
      <c r="P31" s="26">
        <f>SUM('Single-Family'!P31+'Multi-Family'!W31+'Non-Residential - New Const'!P32)</f>
        <v>0</v>
      </c>
      <c r="Q31" s="25">
        <f>SUM('Single-Family'!Q31+'Multi-Family'!X31+'Non-Residential - New Const'!Q32)</f>
        <v>11</v>
      </c>
      <c r="R31" s="26">
        <f>SUM('Single-Family'!R31+'Multi-Family'!Z31+'Non-Residential - New Const'!R32)</f>
        <v>1471143</v>
      </c>
      <c r="S31" s="29">
        <f>SUM('Single-Family'!S31+'Multi-Family'!AA31+'Non-Residential - New Const'!S32)</f>
        <v>21</v>
      </c>
      <c r="T31" s="29">
        <f>SUM('Single-Family'!T31+'Multi-Family'!AC31+'Non-Residential - New Const'!T32)</f>
        <v>2711974</v>
      </c>
      <c r="U31" s="30">
        <f t="shared" ref="U31:V31" si="30">SUM(C31,G31,I31,K31,M31,O31,Q31,S31)</f>
        <v>391</v>
      </c>
      <c r="V31" s="31">
        <f t="shared" si="30"/>
        <v>61352432</v>
      </c>
      <c r="W31" s="51">
        <f>U31-Total!U18</f>
        <v>10</v>
      </c>
      <c r="X31" s="52">
        <f>W31/Total!U18</f>
        <v>0.02624671916</v>
      </c>
      <c r="Y31" s="53">
        <f>V31-Total!V18</f>
        <v>-4525278</v>
      </c>
      <c r="Z31" s="52">
        <f>Y31/Total!V18</f>
        <v>-0.06869209631</v>
      </c>
      <c r="AA31" s="53">
        <f t="shared" ref="AA31:AA41" si="32">AA30+Y31</f>
        <v>-15303598</v>
      </c>
      <c r="AB31" s="15"/>
      <c r="AC31" s="35"/>
      <c r="AD31" s="35"/>
      <c r="AE31" s="36"/>
      <c r="AF31" s="37"/>
      <c r="AG31" s="37"/>
      <c r="AH31" s="37"/>
      <c r="AI31" s="37"/>
      <c r="AJ31" s="37"/>
      <c r="AK31" s="37"/>
      <c r="AL31" s="37"/>
      <c r="AM31" s="37"/>
      <c r="AN31" s="37"/>
      <c r="AO31" s="37"/>
      <c r="AP31" s="37"/>
      <c r="AQ31" s="37"/>
    </row>
    <row r="32" ht="12.75" customHeight="1">
      <c r="A32" s="15" t="s">
        <v>21</v>
      </c>
      <c r="B32" s="24">
        <v>2006.0</v>
      </c>
      <c r="C32" s="25">
        <f>SUM('Single-Family'!C32+'Multi-Family'!C32+'Non-Residential - New Const'!C33)</f>
        <v>6</v>
      </c>
      <c r="D32" s="26">
        <f>SUM('Single-Family'!D32+'Multi-Family'!E32+'Non-Residential - New Const'!D33)</f>
        <v>696149</v>
      </c>
      <c r="E32" s="27"/>
      <c r="F32" s="28"/>
      <c r="G32" s="25">
        <f>SUM('Single-Family'!G32+'Multi-Family'!I32+'Non-Residential - New Const'!G33)</f>
        <v>204</v>
      </c>
      <c r="H32" s="26">
        <f>SUM('Single-Family'!H32+'Multi-Family'!K32+'Non-Residential - New Const'!H33)</f>
        <v>42293922</v>
      </c>
      <c r="I32" s="25">
        <f>SUM('Single-Family'!I32+'Multi-Family'!L32+'Non-Residential - New Const'!I33)</f>
        <v>131</v>
      </c>
      <c r="J32" s="26">
        <f>SUM('Single-Family'!J32+'Multi-Family'!N32+'Non-Residential - New Const'!J33)</f>
        <v>44271248</v>
      </c>
      <c r="K32" s="25">
        <f>SUM('Single-Family'!K32+'Multi-Family'!O32+'Non-Residential - New Const'!K33)</f>
        <v>0</v>
      </c>
      <c r="L32" s="26">
        <f>SUM('Single-Family'!L32+'Multi-Family'!Q32+'Non-Residential - New Const'!L33)</f>
        <v>0</v>
      </c>
      <c r="M32" s="25">
        <f>SUM('Single-Family'!M32+'Multi-Family'!R32+'Non-Residential - New Const'!M33)</f>
        <v>9</v>
      </c>
      <c r="N32" s="26">
        <f>SUM('Single-Family'!N32+'Multi-Family'!T32+'Non-Residential - New Const'!N33)</f>
        <v>2056391</v>
      </c>
      <c r="O32" s="25">
        <f>SUM('Single-Family'!O32+'Multi-Family'!U32+'Non-Residential - New Const'!O33)</f>
        <v>0</v>
      </c>
      <c r="P32" s="26">
        <f>SUM('Single-Family'!P32+'Multi-Family'!W32+'Non-Residential - New Const'!P33)</f>
        <v>0</v>
      </c>
      <c r="Q32" s="25">
        <f>SUM('Single-Family'!Q32+'Multi-Family'!X32+'Non-Residential - New Const'!Q33)</f>
        <v>0</v>
      </c>
      <c r="R32" s="26">
        <f>SUM('Single-Family'!R32+'Multi-Family'!Z32+'Non-Residential - New Const'!R33)</f>
        <v>0</v>
      </c>
      <c r="S32" s="29">
        <f>SUM('Single-Family'!S32+'Multi-Family'!AA32+'Non-Residential - New Const'!S33)</f>
        <v>32</v>
      </c>
      <c r="T32" s="29">
        <f>SUM('Single-Family'!T32+'Multi-Family'!AC32+'Non-Residential - New Const'!T33)</f>
        <v>7530358</v>
      </c>
      <c r="U32" s="30">
        <f t="shared" ref="U32:V32" si="31">SUM(C32,G32,I32,K32,M32,O32,Q32,S32)</f>
        <v>382</v>
      </c>
      <c r="V32" s="31">
        <f t="shared" si="31"/>
        <v>96848068</v>
      </c>
      <c r="W32" s="51">
        <f>U32-Total!U19</f>
        <v>-240</v>
      </c>
      <c r="X32" s="52">
        <f>W32/Total!U19</f>
        <v>-0.38585209</v>
      </c>
      <c r="Y32" s="53">
        <f>V32-Total!V19</f>
        <v>-1647365</v>
      </c>
      <c r="Z32" s="52">
        <f>Y32/Total!V19</f>
        <v>-0.01672529324</v>
      </c>
      <c r="AA32" s="53">
        <f t="shared" si="32"/>
        <v>-16950963</v>
      </c>
      <c r="AB32" s="15"/>
      <c r="AC32" s="35"/>
      <c r="AD32" s="35"/>
      <c r="AE32" s="38"/>
      <c r="AF32" s="39"/>
      <c r="AG32" s="39"/>
      <c r="AH32" s="39"/>
      <c r="AI32" s="39"/>
      <c r="AJ32" s="39"/>
      <c r="AK32" s="39"/>
      <c r="AL32" s="39"/>
      <c r="AM32" s="39"/>
      <c r="AN32" s="39"/>
      <c r="AO32" s="39"/>
      <c r="AP32" s="39"/>
      <c r="AQ32" s="39"/>
    </row>
    <row r="33" ht="12.75" customHeight="1">
      <c r="A33" s="15" t="s">
        <v>22</v>
      </c>
      <c r="B33" s="24">
        <v>2006.0</v>
      </c>
      <c r="C33" s="25">
        <f>SUM('Single-Family'!C33+'Multi-Family'!C33+'Non-Residential - New Const'!C34)</f>
        <v>8</v>
      </c>
      <c r="D33" s="26">
        <f>SUM('Single-Family'!D33+'Multi-Family'!E33+'Non-Residential - New Const'!D34)</f>
        <v>823731</v>
      </c>
      <c r="E33" s="27"/>
      <c r="F33" s="28"/>
      <c r="G33" s="25">
        <f>SUM('Single-Family'!G33+'Multi-Family'!I33+'Non-Residential - New Const'!G34)</f>
        <v>196</v>
      </c>
      <c r="H33" s="26">
        <f>SUM('Single-Family'!H33+'Multi-Family'!K33+'Non-Residential - New Const'!H34)</f>
        <v>35552612</v>
      </c>
      <c r="I33" s="25">
        <f>SUM('Single-Family'!I33+'Multi-Family'!L33+'Non-Residential - New Const'!I34)</f>
        <v>153</v>
      </c>
      <c r="J33" s="26">
        <f>SUM('Single-Family'!J33+'Multi-Family'!N33+'Non-Residential - New Const'!J34)</f>
        <v>31730017</v>
      </c>
      <c r="K33" s="25">
        <f>SUM('Single-Family'!K33+'Multi-Family'!O33+'Non-Residential - New Const'!K34)</f>
        <v>0</v>
      </c>
      <c r="L33" s="26">
        <f>SUM('Single-Family'!L33+'Multi-Family'!Q33+'Non-Residential - New Const'!L34)</f>
        <v>0</v>
      </c>
      <c r="M33" s="25">
        <f>SUM('Single-Family'!M33+'Multi-Family'!R33+'Non-Residential - New Const'!M34)</f>
        <v>7</v>
      </c>
      <c r="N33" s="26">
        <f>SUM('Single-Family'!N33+'Multi-Family'!T33+'Non-Residential - New Const'!N34)</f>
        <v>1014968</v>
      </c>
      <c r="O33" s="25">
        <f>SUM('Single-Family'!O33+'Multi-Family'!U33+'Non-Residential - New Const'!O34)</f>
        <v>0</v>
      </c>
      <c r="P33" s="26">
        <f>SUM('Single-Family'!P33+'Multi-Family'!W33+'Non-Residential - New Const'!P34)</f>
        <v>0</v>
      </c>
      <c r="Q33" s="25">
        <f>SUM('Single-Family'!Q33+'Multi-Family'!X33+'Non-Residential - New Const'!Q34)</f>
        <v>0</v>
      </c>
      <c r="R33" s="26">
        <f>SUM('Single-Family'!R33+'Multi-Family'!Z33+'Non-Residential - New Const'!R34)</f>
        <v>0</v>
      </c>
      <c r="S33" s="29">
        <f>SUM('Single-Family'!S33+'Multi-Family'!AA33+'Non-Residential - New Const'!S34)</f>
        <v>26</v>
      </c>
      <c r="T33" s="29">
        <f>SUM('Single-Family'!T33+'Multi-Family'!AC33+'Non-Residential - New Const'!T34)</f>
        <v>3079339</v>
      </c>
      <c r="U33" s="30">
        <f t="shared" ref="U33:V33" si="33">SUM(C33,G33,I33,K33,M33,O33,Q33,S33)</f>
        <v>390</v>
      </c>
      <c r="V33" s="31">
        <f t="shared" si="33"/>
        <v>72200667</v>
      </c>
      <c r="W33" s="51">
        <f>U33-Total!U20</f>
        <v>-132</v>
      </c>
      <c r="X33" s="52">
        <f>W33/Total!U20</f>
        <v>-0.2528735632</v>
      </c>
      <c r="Y33" s="53">
        <f>V33-Total!V20</f>
        <v>-26446952</v>
      </c>
      <c r="Z33" s="52">
        <f>Y33/Total!V20</f>
        <v>-0.2680951884</v>
      </c>
      <c r="AA33" s="53">
        <f t="shared" si="32"/>
        <v>-43397915</v>
      </c>
      <c r="AB33" s="15"/>
      <c r="AC33" s="35"/>
      <c r="AD33" s="35"/>
      <c r="AE33" s="36"/>
      <c r="AF33" s="15"/>
      <c r="AG33" s="15"/>
      <c r="AH33" s="15"/>
      <c r="AI33" s="15"/>
      <c r="AJ33" s="15"/>
      <c r="AK33" s="15"/>
      <c r="AL33" s="15"/>
      <c r="AM33" s="15"/>
      <c r="AN33" s="15"/>
      <c r="AO33" s="15"/>
      <c r="AP33" s="15"/>
      <c r="AQ33" s="15"/>
    </row>
    <row r="34" ht="12.75" customHeight="1">
      <c r="A34" s="15" t="s">
        <v>23</v>
      </c>
      <c r="B34" s="24">
        <v>2006.0</v>
      </c>
      <c r="C34" s="25">
        <f>SUM('Single-Family'!C34+'Multi-Family'!C34+'Non-Residential - New Const'!C35)</f>
        <v>17</v>
      </c>
      <c r="D34" s="26">
        <f>SUM('Single-Family'!D34+'Multi-Family'!E34+'Non-Residential - New Const'!D35)</f>
        <v>2029955</v>
      </c>
      <c r="E34" s="27"/>
      <c r="F34" s="28"/>
      <c r="G34" s="25">
        <f>SUM('Single-Family'!G34+'Multi-Family'!I34+'Non-Residential - New Const'!G35)</f>
        <v>201</v>
      </c>
      <c r="H34" s="26">
        <f>SUM('Single-Family'!H34+'Multi-Family'!K34+'Non-Residential - New Const'!H35)</f>
        <v>31203256</v>
      </c>
      <c r="I34" s="25">
        <f>SUM('Single-Family'!I34+'Multi-Family'!L34+'Non-Residential - New Const'!I35)</f>
        <v>165</v>
      </c>
      <c r="J34" s="26">
        <f>SUM('Single-Family'!J34+'Multi-Family'!N34+'Non-Residential - New Const'!J35)</f>
        <v>35282304</v>
      </c>
      <c r="K34" s="25">
        <f>SUM('Single-Family'!K34+'Multi-Family'!O34+'Non-Residential - New Const'!K35)</f>
        <v>3</v>
      </c>
      <c r="L34" s="26">
        <f>SUM('Single-Family'!L34+'Multi-Family'!Q34+'Non-Residential - New Const'!L35)</f>
        <v>406000</v>
      </c>
      <c r="M34" s="25">
        <f>SUM('Single-Family'!M34+'Multi-Family'!R34+'Non-Residential - New Const'!M35)</f>
        <v>8</v>
      </c>
      <c r="N34" s="26">
        <f>SUM('Single-Family'!N34+'Multi-Family'!T34+'Non-Residential - New Const'!N35)</f>
        <v>1261609</v>
      </c>
      <c r="O34" s="25">
        <f>SUM('Single-Family'!O34+'Multi-Family'!U34+'Non-Residential - New Const'!O35)</f>
        <v>0</v>
      </c>
      <c r="P34" s="26">
        <f>SUM('Single-Family'!P34+'Multi-Family'!W34+'Non-Residential - New Const'!P35)</f>
        <v>0</v>
      </c>
      <c r="Q34" s="25">
        <f>SUM('Single-Family'!Q34+'Multi-Family'!X34+'Non-Residential - New Const'!Q35)</f>
        <v>0</v>
      </c>
      <c r="R34" s="26">
        <f>SUM('Single-Family'!R34+'Multi-Family'!Z34+'Non-Residential - New Const'!R35)</f>
        <v>0</v>
      </c>
      <c r="S34" s="29">
        <f>SUM('Single-Family'!S34+'Multi-Family'!AA34+'Non-Residential - New Const'!S35)</f>
        <v>30</v>
      </c>
      <c r="T34" s="29">
        <f>SUM('Single-Family'!T34+'Multi-Family'!AC34+'Non-Residential - New Const'!T35)</f>
        <v>13394553</v>
      </c>
      <c r="U34" s="30">
        <f t="shared" ref="U34:V34" si="34">SUM(C34,G34,I34,K34,M34,O34,Q34,S34)</f>
        <v>424</v>
      </c>
      <c r="V34" s="31">
        <f t="shared" si="34"/>
        <v>83577677</v>
      </c>
      <c r="W34" s="51">
        <f>U34-Total!U21</f>
        <v>-192</v>
      </c>
      <c r="X34" s="52">
        <f>W34/Total!U21</f>
        <v>-0.3116883117</v>
      </c>
      <c r="Y34" s="53">
        <f>V34-Total!V21</f>
        <v>965832</v>
      </c>
      <c r="Z34" s="52">
        <f>Y34/Total!V21</f>
        <v>0.01169120481</v>
      </c>
      <c r="AA34" s="53">
        <f t="shared" si="32"/>
        <v>-42432083</v>
      </c>
      <c r="AB34" s="15"/>
      <c r="AC34" s="35"/>
      <c r="AD34" s="35"/>
      <c r="AE34" s="36"/>
      <c r="AF34" s="15"/>
      <c r="AG34" s="15"/>
      <c r="AH34" s="15"/>
      <c r="AI34" s="15"/>
      <c r="AJ34" s="15"/>
      <c r="AK34" s="15"/>
      <c r="AL34" s="15"/>
      <c r="AM34" s="15"/>
      <c r="AN34" s="15"/>
      <c r="AO34" s="15"/>
      <c r="AP34" s="15"/>
      <c r="AQ34" s="15"/>
    </row>
    <row r="35" ht="12.75" customHeight="1">
      <c r="A35" s="15" t="s">
        <v>32</v>
      </c>
      <c r="B35" s="24">
        <v>2006.0</v>
      </c>
      <c r="C35" s="25">
        <f>SUM('Single-Family'!C35+'Multi-Family'!C35+'Non-Residential - New Const'!C36)</f>
        <v>8</v>
      </c>
      <c r="D35" s="26">
        <f>SUM('Single-Family'!D35+'Multi-Family'!E35+'Non-Residential - New Const'!D36)</f>
        <v>1007284</v>
      </c>
      <c r="E35" s="27"/>
      <c r="F35" s="28"/>
      <c r="G35" s="25">
        <f>SUM('Single-Family'!G35+'Multi-Family'!I35+'Non-Residential - New Const'!G36)</f>
        <v>243</v>
      </c>
      <c r="H35" s="26">
        <f>SUM('Single-Family'!H35+'Multi-Family'!K35+'Non-Residential - New Const'!H36)</f>
        <v>44930870</v>
      </c>
      <c r="I35" s="25">
        <f>SUM('Single-Family'!I35+'Multi-Family'!L35+'Non-Residential - New Const'!I36)</f>
        <v>143</v>
      </c>
      <c r="J35" s="26">
        <f>SUM('Single-Family'!J35+'Multi-Family'!N35+'Non-Residential - New Const'!J36)</f>
        <v>40196490</v>
      </c>
      <c r="K35" s="25">
        <f>SUM('Single-Family'!K35+'Multi-Family'!O35+'Non-Residential - New Const'!K36)</f>
        <v>3</v>
      </c>
      <c r="L35" s="26">
        <f>SUM('Single-Family'!L35+'Multi-Family'!Q35+'Non-Residential - New Const'!L36)</f>
        <v>411000</v>
      </c>
      <c r="M35" s="25">
        <f>SUM('Single-Family'!M35+'Multi-Family'!R35+'Non-Residential - New Const'!M36)</f>
        <v>10</v>
      </c>
      <c r="N35" s="26">
        <f>SUM('Single-Family'!N35+'Multi-Family'!T35+'Non-Residential - New Const'!N36)</f>
        <v>1197703</v>
      </c>
      <c r="O35" s="25">
        <f>SUM('Single-Family'!O35+'Multi-Family'!U35+'Non-Residential - New Const'!O36)</f>
        <v>0</v>
      </c>
      <c r="P35" s="26">
        <f>SUM('Single-Family'!P35+'Multi-Family'!W35+'Non-Residential - New Const'!P36)</f>
        <v>0</v>
      </c>
      <c r="Q35" s="25">
        <f>SUM('Single-Family'!Q35+'Multi-Family'!X35+'Non-Residential - New Const'!Q36)</f>
        <v>10</v>
      </c>
      <c r="R35" s="26">
        <f>SUM('Single-Family'!R35+'Multi-Family'!Z35+'Non-Residential - New Const'!R36)</f>
        <v>1506000</v>
      </c>
      <c r="S35" s="29">
        <f>SUM('Single-Family'!S35+'Multi-Family'!AA35+'Non-Residential - New Const'!S36)</f>
        <v>18</v>
      </c>
      <c r="T35" s="29">
        <f>SUM('Single-Family'!T35+'Multi-Family'!AC35+'Non-Residential - New Const'!T36)</f>
        <v>2209637</v>
      </c>
      <c r="U35" s="30">
        <f t="shared" ref="U35:V35" si="35">SUM(C35,G35,I35,K35,M35,O35,Q35,S35)</f>
        <v>435</v>
      </c>
      <c r="V35" s="31">
        <f t="shared" si="35"/>
        <v>91458984</v>
      </c>
      <c r="W35" s="51">
        <f>U35-Total!U22</f>
        <v>-131</v>
      </c>
      <c r="X35" s="52">
        <f>W35/Total!U22</f>
        <v>-0.2314487633</v>
      </c>
      <c r="Y35" s="53">
        <f>V35-Total!V22</f>
        <v>13386474</v>
      </c>
      <c r="Z35" s="52">
        <f>Y35/Total!V22</f>
        <v>0.1714620678</v>
      </c>
      <c r="AA35" s="53">
        <f t="shared" si="32"/>
        <v>-29045609</v>
      </c>
      <c r="AB35" s="15"/>
      <c r="AC35" s="35"/>
      <c r="AD35" s="35"/>
      <c r="AE35" s="36"/>
      <c r="AF35" s="36"/>
      <c r="AG35" s="36"/>
      <c r="AH35" s="36"/>
      <c r="AI35" s="36"/>
      <c r="AJ35" s="36"/>
      <c r="AK35" s="36"/>
      <c r="AL35" s="36"/>
      <c r="AM35" s="36"/>
      <c r="AN35" s="36"/>
      <c r="AO35" s="36"/>
      <c r="AP35" s="36"/>
      <c r="AQ35" s="36"/>
    </row>
    <row r="36" ht="12.75" customHeight="1">
      <c r="A36" s="15" t="s">
        <v>25</v>
      </c>
      <c r="B36" s="24">
        <v>2006.0</v>
      </c>
      <c r="C36" s="25">
        <f>SUM('Single-Family'!C36+'Multi-Family'!C36+'Non-Residential - New Const'!C37)</f>
        <v>8</v>
      </c>
      <c r="D36" s="26">
        <f>SUM('Single-Family'!D36+'Multi-Family'!E36+'Non-Residential - New Const'!D37)</f>
        <v>837452</v>
      </c>
      <c r="E36" s="27"/>
      <c r="F36" s="28"/>
      <c r="G36" s="25">
        <f>SUM('Single-Family'!G36+'Multi-Family'!I36+'Non-Residential - New Const'!G37)</f>
        <v>184</v>
      </c>
      <c r="H36" s="26">
        <f>SUM('Single-Family'!H36+'Multi-Family'!K36+'Non-Residential - New Const'!H37)</f>
        <v>26650251</v>
      </c>
      <c r="I36" s="25">
        <f>SUM('Single-Family'!I36+'Multi-Family'!L36+'Non-Residential - New Const'!I37)</f>
        <v>144</v>
      </c>
      <c r="J36" s="26">
        <f>SUM('Single-Family'!J36+'Multi-Family'!N36+'Non-Residential - New Const'!J37)</f>
        <v>49227819</v>
      </c>
      <c r="K36" s="25">
        <f>SUM('Single-Family'!K36+'Multi-Family'!O36+'Non-Residential - New Const'!K37)</f>
        <v>2</v>
      </c>
      <c r="L36" s="26">
        <f>SUM('Single-Family'!L36+'Multi-Family'!Q36+'Non-Residential - New Const'!L37)</f>
        <v>185000</v>
      </c>
      <c r="M36" s="25">
        <f>SUM('Single-Family'!M36+'Multi-Family'!R36+'Non-Residential - New Const'!M37)</f>
        <v>6</v>
      </c>
      <c r="N36" s="26">
        <f>SUM('Single-Family'!N36+'Multi-Family'!T36+'Non-Residential - New Const'!N37)</f>
        <v>1333112</v>
      </c>
      <c r="O36" s="25">
        <f>SUM('Single-Family'!O36+'Multi-Family'!U36+'Non-Residential - New Const'!O37)</f>
        <v>0</v>
      </c>
      <c r="P36" s="26">
        <f>SUM('Single-Family'!P36+'Multi-Family'!W36+'Non-Residential - New Const'!P37)</f>
        <v>0</v>
      </c>
      <c r="Q36" s="25">
        <f>SUM('Single-Family'!Q36+'Multi-Family'!X36+'Non-Residential - New Const'!Q37)</f>
        <v>0</v>
      </c>
      <c r="R36" s="26">
        <f>SUM('Single-Family'!R36+'Multi-Family'!Z36+'Non-Residential - New Const'!R37)</f>
        <v>0</v>
      </c>
      <c r="S36" s="29">
        <f>SUM('Single-Family'!S36+'Multi-Family'!AA36+'Non-Residential - New Const'!S37)</f>
        <v>22</v>
      </c>
      <c r="T36" s="29">
        <f>SUM('Single-Family'!T36+'Multi-Family'!AC36+'Non-Residential - New Const'!T37)</f>
        <v>3915122</v>
      </c>
      <c r="U36" s="30">
        <f t="shared" ref="U36:V36" si="36">SUM(C36,G36,I36,K36,M36,O36,Q36,S36)</f>
        <v>366</v>
      </c>
      <c r="V36" s="31">
        <f t="shared" si="36"/>
        <v>82148756</v>
      </c>
      <c r="W36" s="51">
        <f>U36-Total!U23</f>
        <v>-205</v>
      </c>
      <c r="X36" s="52">
        <f>W36/Total!U23</f>
        <v>-0.3590192644</v>
      </c>
      <c r="Y36" s="53">
        <f>V36-Total!V23</f>
        <v>-4572212</v>
      </c>
      <c r="Z36" s="52">
        <f>Y36/Total!V23</f>
        <v>-0.05272325835</v>
      </c>
      <c r="AA36" s="53">
        <f t="shared" si="32"/>
        <v>-33617821</v>
      </c>
      <c r="AB36" s="15"/>
      <c r="AC36" s="35"/>
      <c r="AD36" s="35"/>
      <c r="AE36" s="36"/>
      <c r="AF36" s="36"/>
      <c r="AG36" s="36"/>
      <c r="AH36" s="36"/>
      <c r="AI36" s="36"/>
      <c r="AJ36" s="36"/>
      <c r="AK36" s="36"/>
      <c r="AL36" s="36"/>
      <c r="AM36" s="36"/>
      <c r="AN36" s="36"/>
      <c r="AO36" s="36"/>
      <c r="AP36" s="36"/>
      <c r="AQ36" s="36"/>
    </row>
    <row r="37" ht="12.75" customHeight="1">
      <c r="A37" s="15" t="s">
        <v>26</v>
      </c>
      <c r="B37" s="24">
        <v>2006.0</v>
      </c>
      <c r="C37" s="25">
        <f>SUM('Single-Family'!C37+'Multi-Family'!C37+'Non-Residential - New Const'!C38)</f>
        <v>6</v>
      </c>
      <c r="D37" s="26">
        <f>SUM('Single-Family'!D37+'Multi-Family'!E37+'Non-Residential - New Const'!D38)</f>
        <v>813645</v>
      </c>
      <c r="E37" s="27"/>
      <c r="F37" s="28"/>
      <c r="G37" s="25">
        <f>SUM('Single-Family'!G37+'Multi-Family'!I37+'Non-Residential - New Const'!G38)</f>
        <v>221</v>
      </c>
      <c r="H37" s="26">
        <f>SUM('Single-Family'!H37+'Multi-Family'!K37+'Non-Residential - New Const'!H38)</f>
        <v>35365814</v>
      </c>
      <c r="I37" s="25">
        <f>SUM('Single-Family'!I37+'Multi-Family'!L37+'Non-Residential - New Const'!I38)</f>
        <v>154</v>
      </c>
      <c r="J37" s="26">
        <f>SUM('Single-Family'!J37+'Multi-Family'!N37+'Non-Residential - New Const'!J38)</f>
        <v>30133240</v>
      </c>
      <c r="K37" s="25">
        <f>SUM('Single-Family'!K37+'Multi-Family'!O37+'Non-Residential - New Const'!K38)</f>
        <v>0</v>
      </c>
      <c r="L37" s="26">
        <f>SUM('Single-Family'!L37+'Multi-Family'!Q37+'Non-Residential - New Const'!L38)</f>
        <v>0</v>
      </c>
      <c r="M37" s="25">
        <f>SUM('Single-Family'!M37+'Multi-Family'!R37+'Non-Residential - New Const'!M38)</f>
        <v>10</v>
      </c>
      <c r="N37" s="26">
        <f>SUM('Single-Family'!N37+'Multi-Family'!T37+'Non-Residential - New Const'!N38)</f>
        <v>28908993</v>
      </c>
      <c r="O37" s="25">
        <f>SUM('Single-Family'!O37+'Multi-Family'!U37+'Non-Residential - New Const'!O38)</f>
        <v>0</v>
      </c>
      <c r="P37" s="26">
        <f>SUM('Single-Family'!P37+'Multi-Family'!W37+'Non-Residential - New Const'!P38)</f>
        <v>0</v>
      </c>
      <c r="Q37" s="25">
        <f>SUM('Single-Family'!Q37+'Multi-Family'!X37+'Non-Residential - New Const'!Q38)</f>
        <v>0</v>
      </c>
      <c r="R37" s="26">
        <f>SUM('Single-Family'!R37+'Multi-Family'!Z37+'Non-Residential - New Const'!R38)</f>
        <v>0</v>
      </c>
      <c r="S37" s="29">
        <f>SUM('Single-Family'!S37+'Multi-Family'!AA37+'Non-Residential - New Const'!S38)</f>
        <v>18</v>
      </c>
      <c r="T37" s="29">
        <f>SUM('Single-Family'!T37+'Multi-Family'!AC37+'Non-Residential - New Const'!T38)</f>
        <v>2391499</v>
      </c>
      <c r="U37" s="30">
        <f t="shared" ref="U37:V37" si="37">SUM(C37,G37,I37,K37,M37,O37,Q37,S37)</f>
        <v>409</v>
      </c>
      <c r="V37" s="31">
        <f t="shared" si="37"/>
        <v>97613191</v>
      </c>
      <c r="W37" s="51">
        <f>U37-Total!U24</f>
        <v>-165</v>
      </c>
      <c r="X37" s="52">
        <f>W37/Total!U24</f>
        <v>-0.287456446</v>
      </c>
      <c r="Y37" s="53">
        <f>V37-Total!V24</f>
        <v>3863600</v>
      </c>
      <c r="Z37" s="52">
        <f>Y37/Total!V24</f>
        <v>0.04121191313</v>
      </c>
      <c r="AA37" s="53">
        <f t="shared" si="32"/>
        <v>-29754221</v>
      </c>
      <c r="AB37" s="15"/>
      <c r="AC37" s="35"/>
      <c r="AD37" s="35"/>
      <c r="AE37" s="36"/>
      <c r="AF37" s="36"/>
      <c r="AG37" s="36"/>
      <c r="AH37" s="36"/>
      <c r="AI37" s="36"/>
      <c r="AJ37" s="36"/>
      <c r="AK37" s="36"/>
      <c r="AL37" s="36"/>
      <c r="AM37" s="36"/>
      <c r="AN37" s="36"/>
      <c r="AO37" s="36"/>
      <c r="AP37" s="36"/>
      <c r="AQ37" s="36"/>
    </row>
    <row r="38" ht="12.75" customHeight="1">
      <c r="A38" s="15" t="s">
        <v>27</v>
      </c>
      <c r="B38" s="24">
        <v>2006.0</v>
      </c>
      <c r="C38" s="25">
        <f>SUM('Single-Family'!C38+'Multi-Family'!C38+'Non-Residential - New Const'!C39)</f>
        <v>9</v>
      </c>
      <c r="D38" s="26">
        <f>SUM('Single-Family'!D38+'Multi-Family'!E38+'Non-Residential - New Const'!D39)</f>
        <v>1064860</v>
      </c>
      <c r="E38" s="27"/>
      <c r="F38" s="28"/>
      <c r="G38" s="25">
        <f>SUM('Single-Family'!G38+'Multi-Family'!I38+'Non-Residential - New Const'!G39)</f>
        <v>210</v>
      </c>
      <c r="H38" s="26">
        <f>SUM('Single-Family'!H38+'Multi-Family'!K38+'Non-Residential - New Const'!H39)</f>
        <v>32332355</v>
      </c>
      <c r="I38" s="25">
        <f>SUM('Single-Family'!I38+'Multi-Family'!L38+'Non-Residential - New Const'!I39)</f>
        <v>97</v>
      </c>
      <c r="J38" s="26">
        <f>SUM('Single-Family'!J38+'Multi-Family'!N38+'Non-Residential - New Const'!J39)</f>
        <v>30675364</v>
      </c>
      <c r="K38" s="25">
        <f>SUM('Single-Family'!K38+'Multi-Family'!O38+'Non-Residential - New Const'!K39)</f>
        <v>0</v>
      </c>
      <c r="L38" s="26">
        <f>SUM('Single-Family'!L38+'Multi-Family'!Q38+'Non-Residential - New Const'!L39)</f>
        <v>0</v>
      </c>
      <c r="M38" s="25">
        <f>SUM('Single-Family'!M38+'Multi-Family'!R38+'Non-Residential - New Const'!M39)</f>
        <v>7</v>
      </c>
      <c r="N38" s="26">
        <f>SUM('Single-Family'!N38+'Multi-Family'!T38+'Non-Residential - New Const'!N39)</f>
        <v>715130</v>
      </c>
      <c r="O38" s="25">
        <f>SUM('Single-Family'!O38+'Multi-Family'!U38+'Non-Residential - New Const'!O39)</f>
        <v>0</v>
      </c>
      <c r="P38" s="26">
        <f>SUM('Single-Family'!P38+'Multi-Family'!W38+'Non-Residential - New Const'!P39)</f>
        <v>0</v>
      </c>
      <c r="Q38" s="25">
        <f>SUM('Single-Family'!Q38+'Multi-Family'!X38+'Non-Residential - New Const'!Q39)</f>
        <v>0</v>
      </c>
      <c r="R38" s="26">
        <f>SUM('Single-Family'!R38+'Multi-Family'!Z38+'Non-Residential - New Const'!R39)</f>
        <v>0</v>
      </c>
      <c r="S38" s="29">
        <f>SUM('Single-Family'!S38+'Multi-Family'!AA38+'Non-Residential - New Const'!S39)</f>
        <v>9</v>
      </c>
      <c r="T38" s="29">
        <f>SUM('Single-Family'!T38+'Multi-Family'!AC38+'Non-Residential - New Const'!T39)</f>
        <v>973636</v>
      </c>
      <c r="U38" s="30">
        <f t="shared" ref="U38:V38" si="38">SUM(C38,G38,I38,K38,M38,O38,Q38,S38)</f>
        <v>332</v>
      </c>
      <c r="V38" s="31">
        <f t="shared" si="38"/>
        <v>65761345</v>
      </c>
      <c r="W38" s="51">
        <f>U38-Total!U25</f>
        <v>-213</v>
      </c>
      <c r="X38" s="52">
        <f>W38/Total!U25</f>
        <v>-0.3908256881</v>
      </c>
      <c r="Y38" s="53">
        <f>V38-Total!V25</f>
        <v>-22348407</v>
      </c>
      <c r="Z38" s="52">
        <f>Y38/Total!V25</f>
        <v>-0.2536428317</v>
      </c>
      <c r="AA38" s="53">
        <f t="shared" si="32"/>
        <v>-52102628</v>
      </c>
      <c r="AB38" s="15"/>
      <c r="AC38" s="35"/>
      <c r="AD38" s="35"/>
      <c r="AE38" s="36"/>
      <c r="AF38" s="36"/>
      <c r="AG38" s="36"/>
      <c r="AH38" s="36"/>
      <c r="AI38" s="36"/>
      <c r="AJ38" s="36"/>
      <c r="AK38" s="36"/>
      <c r="AL38" s="36"/>
      <c r="AM38" s="36"/>
      <c r="AN38" s="36"/>
      <c r="AO38" s="36"/>
      <c r="AP38" s="36"/>
      <c r="AQ38" s="36"/>
    </row>
    <row r="39" ht="12.75" customHeight="1">
      <c r="A39" s="15" t="s">
        <v>28</v>
      </c>
      <c r="B39" s="24">
        <v>2006.0</v>
      </c>
      <c r="C39" s="25">
        <f>SUM('Single-Family'!C39+'Multi-Family'!C39+'Non-Residential - New Const'!C40)</f>
        <v>8</v>
      </c>
      <c r="D39" s="26">
        <f>SUM('Single-Family'!D39+'Multi-Family'!E39+'Non-Residential - New Const'!D40)</f>
        <v>878966</v>
      </c>
      <c r="E39" s="27"/>
      <c r="F39" s="28"/>
      <c r="G39" s="25">
        <f>SUM('Single-Family'!G39+'Multi-Family'!I39+'Non-Residential - New Const'!G40)</f>
        <v>204</v>
      </c>
      <c r="H39" s="26">
        <f>SUM('Single-Family'!H39+'Multi-Family'!K39+'Non-Residential - New Const'!H40)</f>
        <v>38330589</v>
      </c>
      <c r="I39" s="25">
        <f>SUM('Single-Family'!I39+'Multi-Family'!L39+'Non-Residential - New Const'!I40)</f>
        <v>114</v>
      </c>
      <c r="J39" s="26">
        <f>SUM('Single-Family'!J39+'Multi-Family'!N39+'Non-Residential - New Const'!J40)</f>
        <v>24215843</v>
      </c>
      <c r="K39" s="25">
        <f>SUM('Single-Family'!K39+'Multi-Family'!O39+'Non-Residential - New Const'!K40)</f>
        <v>2</v>
      </c>
      <c r="L39" s="26">
        <f>SUM('Single-Family'!L39+'Multi-Family'!Q39+'Non-Residential - New Const'!L40)</f>
        <v>384000</v>
      </c>
      <c r="M39" s="25">
        <f>SUM('Single-Family'!M39+'Multi-Family'!R39+'Non-Residential - New Const'!M40)</f>
        <v>8</v>
      </c>
      <c r="N39" s="26">
        <f>SUM('Single-Family'!N39+'Multi-Family'!T39+'Non-Residential - New Const'!N40)</f>
        <v>1524555</v>
      </c>
      <c r="O39" s="25">
        <f>SUM('Single-Family'!O39+'Multi-Family'!U39+'Non-Residential - New Const'!O40)</f>
        <v>0</v>
      </c>
      <c r="P39" s="26">
        <f>SUM('Single-Family'!P39+'Multi-Family'!W39+'Non-Residential - New Const'!P40)</f>
        <v>0</v>
      </c>
      <c r="Q39" s="25">
        <f>SUM('Single-Family'!Q39+'Multi-Family'!X39+'Non-Residential - New Const'!Q40)</f>
        <v>0</v>
      </c>
      <c r="R39" s="26">
        <f>SUM('Single-Family'!R39+'Multi-Family'!Z39+'Non-Residential - New Const'!R40)</f>
        <v>0</v>
      </c>
      <c r="S39" s="29">
        <f>SUM('Single-Family'!S39+'Multi-Family'!AA39+'Non-Residential - New Const'!S40)</f>
        <v>31</v>
      </c>
      <c r="T39" s="29">
        <f>SUM('Single-Family'!T39+'Multi-Family'!AC39+'Non-Residential - New Const'!T40)</f>
        <v>3647622</v>
      </c>
      <c r="U39" s="30">
        <f t="shared" ref="U39:V39" si="39">SUM(C39,G39,I39,K39,M39,O39,Q39,S39)</f>
        <v>367</v>
      </c>
      <c r="V39" s="31">
        <f t="shared" si="39"/>
        <v>68981575</v>
      </c>
      <c r="W39" s="51">
        <f>U39-Total!U26</f>
        <v>-183</v>
      </c>
      <c r="X39" s="52">
        <f>W39/Total!U26</f>
        <v>-0.3327272727</v>
      </c>
      <c r="Y39" s="53">
        <f>V39-Total!V26</f>
        <v>-19819737</v>
      </c>
      <c r="Z39" s="52">
        <f>Y39/Total!V26</f>
        <v>-0.2231919389</v>
      </c>
      <c r="AA39" s="53">
        <f t="shared" si="32"/>
        <v>-71922365</v>
      </c>
      <c r="AB39" s="15"/>
      <c r="AC39" s="35"/>
      <c r="AD39" s="35"/>
      <c r="AE39" s="36"/>
      <c r="AF39" s="36"/>
      <c r="AG39" s="36"/>
      <c r="AH39" s="36"/>
      <c r="AI39" s="36"/>
      <c r="AJ39" s="36"/>
      <c r="AK39" s="36"/>
      <c r="AL39" s="36"/>
      <c r="AM39" s="36"/>
      <c r="AN39" s="36"/>
      <c r="AO39" s="36"/>
      <c r="AP39" s="36"/>
      <c r="AQ39" s="36"/>
    </row>
    <row r="40" ht="12.75" customHeight="1">
      <c r="A40" s="15" t="s">
        <v>29</v>
      </c>
      <c r="B40" s="24">
        <v>2006.0</v>
      </c>
      <c r="C40" s="25">
        <f>SUM('Single-Family'!C40+'Multi-Family'!C40+'Non-Residential - New Const'!C41)</f>
        <v>8</v>
      </c>
      <c r="D40" s="26">
        <f>SUM('Single-Family'!D40+'Multi-Family'!E40+'Non-Residential - New Const'!D41)</f>
        <v>934132</v>
      </c>
      <c r="E40" s="27"/>
      <c r="F40" s="28"/>
      <c r="G40" s="25">
        <f>SUM('Single-Family'!G40+'Multi-Family'!I40+'Non-Residential - New Const'!G41)</f>
        <v>165</v>
      </c>
      <c r="H40" s="26">
        <f>SUM('Single-Family'!H40+'Multi-Family'!K40+'Non-Residential - New Const'!H41)</f>
        <v>38958535</v>
      </c>
      <c r="I40" s="25">
        <f>SUM('Single-Family'!I40+'Multi-Family'!L40+'Non-Residential - New Const'!I41)</f>
        <v>127</v>
      </c>
      <c r="J40" s="26">
        <f>SUM('Single-Family'!J40+'Multi-Family'!N40+'Non-Residential - New Const'!J41)</f>
        <v>29066518</v>
      </c>
      <c r="K40" s="25">
        <f>SUM('Single-Family'!K40+'Multi-Family'!O40+'Non-Residential - New Const'!K41)</f>
        <v>1</v>
      </c>
      <c r="L40" s="26">
        <f>SUM('Single-Family'!L40+'Multi-Family'!Q40+'Non-Residential - New Const'!L41)</f>
        <v>470000</v>
      </c>
      <c r="M40" s="25">
        <f>SUM('Single-Family'!M40+'Multi-Family'!R40+'Non-Residential - New Const'!M41)</f>
        <v>3</v>
      </c>
      <c r="N40" s="26">
        <f>SUM('Single-Family'!N40+'Multi-Family'!T40+'Non-Residential - New Const'!N41)</f>
        <v>511470</v>
      </c>
      <c r="O40" s="25">
        <f>SUM('Single-Family'!O40+'Multi-Family'!U40+'Non-Residential - New Const'!O41)</f>
        <v>0</v>
      </c>
      <c r="P40" s="26">
        <f>SUM('Single-Family'!P40+'Multi-Family'!W40+'Non-Residential - New Const'!P41)</f>
        <v>0</v>
      </c>
      <c r="Q40" s="25">
        <f>SUM('Single-Family'!Q40+'Multi-Family'!X40+'Non-Residential - New Const'!Q41)</f>
        <v>0</v>
      </c>
      <c r="R40" s="26">
        <f>SUM('Single-Family'!R40+'Multi-Family'!Z40+'Non-Residential - New Const'!R41)</f>
        <v>0</v>
      </c>
      <c r="S40" s="29">
        <f>SUM('Single-Family'!S40+'Multi-Family'!AA40+'Non-Residential - New Const'!S41)</f>
        <v>27</v>
      </c>
      <c r="T40" s="29">
        <f>SUM('Single-Family'!T40+'Multi-Family'!AC40+'Non-Residential - New Const'!T41)</f>
        <v>6740189</v>
      </c>
      <c r="U40" s="30">
        <f t="shared" ref="U40:V40" si="40">SUM(C40,G40,I40,K40,M40,O40,Q40,S40)</f>
        <v>331</v>
      </c>
      <c r="V40" s="31">
        <f t="shared" si="40"/>
        <v>76680844</v>
      </c>
      <c r="W40" s="51">
        <f>U40-Total!U27</f>
        <v>-88</v>
      </c>
      <c r="X40" s="52">
        <f>W40/Total!U27</f>
        <v>-0.2100238663</v>
      </c>
      <c r="Y40" s="53">
        <f>V40-Total!V27</f>
        <v>5359843</v>
      </c>
      <c r="Z40" s="52">
        <f>Y40/Total!V27</f>
        <v>0.07515097832</v>
      </c>
      <c r="AA40" s="53">
        <f t="shared" si="32"/>
        <v>-66562522</v>
      </c>
      <c r="AB40" s="15"/>
      <c r="AC40" s="35"/>
      <c r="AD40" s="35"/>
      <c r="AE40" s="36"/>
      <c r="AF40" s="36"/>
      <c r="AG40" s="36"/>
      <c r="AH40" s="36"/>
      <c r="AI40" s="36"/>
      <c r="AJ40" s="36"/>
      <c r="AK40" s="36"/>
      <c r="AL40" s="36"/>
      <c r="AM40" s="36"/>
      <c r="AN40" s="36"/>
      <c r="AO40" s="36"/>
      <c r="AP40" s="36"/>
      <c r="AQ40" s="36"/>
    </row>
    <row r="41" ht="12.75" customHeight="1">
      <c r="A41" s="15" t="s">
        <v>30</v>
      </c>
      <c r="B41" s="24">
        <v>2006.0</v>
      </c>
      <c r="C41" s="25">
        <f>SUM('Single-Family'!C41+'Multi-Family'!C41+'Non-Residential - New Const'!C42)</f>
        <v>3</v>
      </c>
      <c r="D41" s="26">
        <f>SUM('Single-Family'!D41+'Multi-Family'!E41+'Non-Residential - New Const'!D42)</f>
        <v>521141</v>
      </c>
      <c r="E41" s="27"/>
      <c r="F41" s="28"/>
      <c r="G41" s="25">
        <f>SUM('Single-Family'!G41+'Multi-Family'!I41+'Non-Residential - New Const'!G42)</f>
        <v>167</v>
      </c>
      <c r="H41" s="26">
        <f>SUM('Single-Family'!H41+'Multi-Family'!K41+'Non-Residential - New Const'!H42)</f>
        <v>26734377</v>
      </c>
      <c r="I41" s="25">
        <f>SUM('Single-Family'!I41+'Multi-Family'!L41+'Non-Residential - New Const'!I42)</f>
        <v>60</v>
      </c>
      <c r="J41" s="26">
        <f>SUM('Single-Family'!J41+'Multi-Family'!N41+'Non-Residential - New Const'!J42)</f>
        <v>12573650</v>
      </c>
      <c r="K41" s="25">
        <f>SUM('Single-Family'!K41+'Multi-Family'!O41+'Non-Residential - New Const'!K42)</f>
        <v>3</v>
      </c>
      <c r="L41" s="26">
        <f>SUM('Single-Family'!L41+'Multi-Family'!Q41+'Non-Residential - New Const'!L42)</f>
        <v>393417</v>
      </c>
      <c r="M41" s="25">
        <f>SUM('Single-Family'!M41+'Multi-Family'!R41+'Non-Residential - New Const'!M42)</f>
        <v>0</v>
      </c>
      <c r="N41" s="26">
        <f>SUM('Single-Family'!N41+'Multi-Family'!T41+'Non-Residential - New Const'!N42)</f>
        <v>0</v>
      </c>
      <c r="O41" s="25">
        <f>SUM('Single-Family'!O41+'Multi-Family'!U41+'Non-Residential - New Const'!O42)</f>
        <v>0</v>
      </c>
      <c r="P41" s="26">
        <f>SUM('Single-Family'!P41+'Multi-Family'!W41+'Non-Residential - New Const'!P42)</f>
        <v>0</v>
      </c>
      <c r="Q41" s="25">
        <f>SUM('Single-Family'!Q41+'Multi-Family'!X41+'Non-Residential - New Const'!Q42)</f>
        <v>0</v>
      </c>
      <c r="R41" s="26">
        <f>SUM('Single-Family'!R41+'Multi-Family'!Z41+'Non-Residential - New Const'!R42)</f>
        <v>0</v>
      </c>
      <c r="S41" s="29">
        <f>SUM('Single-Family'!S41+'Multi-Family'!AA41+'Non-Residential - New Const'!S42)</f>
        <v>20</v>
      </c>
      <c r="T41" s="29">
        <f>SUM('Single-Family'!T41+'Multi-Family'!AC41+'Non-Residential - New Const'!T42)</f>
        <v>2373170</v>
      </c>
      <c r="U41" s="30">
        <f t="shared" ref="U41:V41" si="41">SUM(C41,G41,I41,K41,M41,O41,Q41,S41)</f>
        <v>253</v>
      </c>
      <c r="V41" s="31">
        <f t="shared" si="41"/>
        <v>42595755</v>
      </c>
      <c r="W41" s="51">
        <f>U41-Total!U28</f>
        <v>-96</v>
      </c>
      <c r="X41" s="52">
        <f>W41/Total!U28</f>
        <v>-0.2750716332</v>
      </c>
      <c r="Y41" s="53">
        <f>V41-Total!V28</f>
        <v>-7702778</v>
      </c>
      <c r="Z41" s="52">
        <f>Y41/Total!V28</f>
        <v>-0.1531412059</v>
      </c>
      <c r="AA41" s="53">
        <f t="shared" si="32"/>
        <v>-74265300</v>
      </c>
      <c r="AB41" s="15"/>
      <c r="AC41" s="35"/>
      <c r="AD41" s="35"/>
      <c r="AE41" s="36"/>
      <c r="AF41" s="36"/>
      <c r="AG41" s="36"/>
      <c r="AH41" s="36"/>
      <c r="AI41" s="36"/>
      <c r="AJ41" s="36"/>
      <c r="AK41" s="36"/>
      <c r="AL41" s="36"/>
      <c r="AM41" s="36"/>
      <c r="AN41" s="36"/>
      <c r="AO41" s="36"/>
      <c r="AP41" s="36"/>
      <c r="AQ41" s="36"/>
    </row>
    <row r="42" ht="12.75" customHeight="1">
      <c r="A42" s="23" t="s">
        <v>31</v>
      </c>
      <c r="B42" s="40">
        <v>2006.0</v>
      </c>
      <c r="C42" s="41">
        <f>SUM('Single-Family'!C42+'Multi-Family'!C42+'Non-Residential - New Const'!C43)</f>
        <v>99</v>
      </c>
      <c r="D42" s="42">
        <f>SUM('Single-Family'!D42+'Multi-Family'!E42+'Non-Residential - New Const'!D43)</f>
        <v>11786655</v>
      </c>
      <c r="E42" s="43"/>
      <c r="F42" s="44"/>
      <c r="G42" s="41">
        <f>SUM('Single-Family'!G42+'Multi-Family'!I42+'Non-Residential - New Const'!G43)</f>
        <v>2341</v>
      </c>
      <c r="H42" s="42">
        <f>SUM('Single-Family'!H42+'Multi-Family'!K42+'Non-Residential - New Const'!H43)</f>
        <v>402326124</v>
      </c>
      <c r="I42" s="41">
        <f>SUM('Single-Family'!I42+'Multi-Family'!L42+'Non-Residential - New Const'!I43)</f>
        <v>1553</v>
      </c>
      <c r="J42" s="42">
        <f>SUM('Single-Family'!J42+'Multi-Family'!N42+'Non-Residential - New Const'!J43)</f>
        <v>378741855</v>
      </c>
      <c r="K42" s="41">
        <f>SUM('Single-Family'!K42+'Multi-Family'!O42+'Non-Residential - New Const'!K43)</f>
        <v>16</v>
      </c>
      <c r="L42" s="42">
        <f>SUM('Single-Family'!L42+'Multi-Family'!Q42+'Non-Residential - New Const'!L43)</f>
        <v>2444025</v>
      </c>
      <c r="M42" s="41">
        <f>SUM('Single-Family'!M42+'Multi-Family'!R42+'Non-Residential - New Const'!M43)</f>
        <v>82</v>
      </c>
      <c r="N42" s="42">
        <f>SUM('Single-Family'!N42+'Multi-Family'!T42+'Non-Residential - New Const'!N43)</f>
        <v>41096471</v>
      </c>
      <c r="O42" s="41">
        <f>SUM('Single-Family'!O42+'Multi-Family'!U42+'Non-Residential - New Const'!O43)</f>
        <v>0</v>
      </c>
      <c r="P42" s="42">
        <f>SUM('Single-Family'!P42+'Multi-Family'!W42+'Non-Residential - New Const'!P43)</f>
        <v>0</v>
      </c>
      <c r="Q42" s="41">
        <f>SUM('Single-Family'!Q42+'Multi-Family'!X42+'Non-Residential - New Const'!Q43)</f>
        <v>21</v>
      </c>
      <c r="R42" s="42">
        <f>SUM('Single-Family'!R42+'Multi-Family'!Z42+'Non-Residential - New Const'!R43)</f>
        <v>2977143</v>
      </c>
      <c r="S42" s="45">
        <f>SUM('Single-Family'!S42+'Multi-Family'!AA42+'Non-Residential - New Const'!S43)</f>
        <v>269</v>
      </c>
      <c r="T42" s="45">
        <f>SUM('Single-Family'!T42+'Multi-Family'!AC42+'Non-Residential - New Const'!T43)</f>
        <v>50832969</v>
      </c>
      <c r="U42" s="46">
        <f t="shared" ref="U42:V42" si="42">SUM(C42,G42,I42,K42,M42,O42,Q42,S42)</f>
        <v>4381</v>
      </c>
      <c r="V42" s="47">
        <f t="shared" si="42"/>
        <v>890205242</v>
      </c>
      <c r="W42" s="54">
        <f>SUM(W30:W41)</f>
        <v>-1595</v>
      </c>
      <c r="X42" s="55">
        <f>W42/Total!U29</f>
        <v>-0.2669009371</v>
      </c>
      <c r="Y42" s="56">
        <f>SUM(Y30:Y41)</f>
        <v>-74265300</v>
      </c>
      <c r="Z42" s="55">
        <f>Y42/Total!V29</f>
        <v>-0.07700110762</v>
      </c>
      <c r="AA42" s="56">
        <f t="shared" ref="AA42:AA43" si="44">Y42</f>
        <v>-74265300</v>
      </c>
      <c r="AB42" s="15"/>
      <c r="AC42" s="36"/>
      <c r="AD42" s="36"/>
      <c r="AE42" s="36"/>
      <c r="AF42" s="36"/>
      <c r="AG42" s="36"/>
      <c r="AH42" s="36"/>
      <c r="AI42" s="36"/>
      <c r="AJ42" s="36"/>
      <c r="AK42" s="36"/>
      <c r="AL42" s="36"/>
      <c r="AM42" s="36"/>
      <c r="AN42" s="36"/>
      <c r="AO42" s="36"/>
      <c r="AP42" s="36"/>
      <c r="AQ42" s="36"/>
    </row>
    <row r="43" ht="12.75" customHeight="1">
      <c r="A43" s="15" t="s">
        <v>19</v>
      </c>
      <c r="B43" s="24">
        <v>2007.0</v>
      </c>
      <c r="C43" s="25">
        <f>SUM('Single-Family'!C43+'Multi-Family'!C43+'Non-Residential - New Const'!C44)</f>
        <v>4</v>
      </c>
      <c r="D43" s="26">
        <f>SUM('Single-Family'!D43+'Multi-Family'!E43+'Non-Residential - New Const'!D44)</f>
        <v>541253</v>
      </c>
      <c r="E43" s="27"/>
      <c r="F43" s="28"/>
      <c r="G43" s="25">
        <f>SUM('Single-Family'!G43+'Multi-Family'!I43+'Non-Residential - New Const'!G44)</f>
        <v>104</v>
      </c>
      <c r="H43" s="26">
        <f>SUM('Single-Family'!H43+'Multi-Family'!K43+'Non-Residential - New Const'!H44)</f>
        <v>13899223</v>
      </c>
      <c r="I43" s="25">
        <f>SUM('Single-Family'!I43+'Multi-Family'!L43+'Non-Residential - New Const'!I44)</f>
        <v>71</v>
      </c>
      <c r="J43" s="26">
        <f>SUM('Single-Family'!J43+'Multi-Family'!N43+'Non-Residential - New Const'!J44)</f>
        <v>23666141</v>
      </c>
      <c r="K43" s="25">
        <f>SUM('Single-Family'!K43+'Multi-Family'!O43+'Non-Residential - New Const'!K44)</f>
        <v>0</v>
      </c>
      <c r="L43" s="26">
        <f>SUM('Single-Family'!L43+'Multi-Family'!Q43+'Non-Residential - New Const'!L44)</f>
        <v>0</v>
      </c>
      <c r="M43" s="25">
        <f>SUM('Single-Family'!M43+'Multi-Family'!R43+'Non-Residential - New Const'!M44)</f>
        <v>4</v>
      </c>
      <c r="N43" s="26">
        <f>SUM('Single-Family'!N43+'Multi-Family'!T43+'Non-Residential - New Const'!N44)</f>
        <v>555428</v>
      </c>
      <c r="O43" s="25">
        <f>SUM('Single-Family'!O43+'Multi-Family'!U43+'Non-Residential - New Const'!O44)</f>
        <v>0</v>
      </c>
      <c r="P43" s="26">
        <f>SUM('Single-Family'!P43+'Multi-Family'!W43+'Non-Residential - New Const'!P44)</f>
        <v>0</v>
      </c>
      <c r="Q43" s="25">
        <f>SUM('Single-Family'!Q43+'Multi-Family'!X43+'Non-Residential - New Const'!Q44)</f>
        <v>0</v>
      </c>
      <c r="R43" s="26">
        <f>SUM('Single-Family'!R43+'Multi-Family'!Z43+'Non-Residential - New Const'!R44)</f>
        <v>0</v>
      </c>
      <c r="S43" s="29">
        <f>SUM('Single-Family'!S43+'Multi-Family'!AA43+'Non-Residential - New Const'!S44)</f>
        <v>12</v>
      </c>
      <c r="T43" s="29">
        <f>SUM('Single-Family'!T43+'Multi-Family'!AC43+'Non-Residential - New Const'!T44)</f>
        <v>2336469</v>
      </c>
      <c r="U43" s="30">
        <f t="shared" ref="U43:V43" si="43">SUM(C43,G43,I43,K43,M43,O43,Q43,S43)</f>
        <v>195</v>
      </c>
      <c r="V43" s="31">
        <f t="shared" si="43"/>
        <v>40998514</v>
      </c>
      <c r="W43" s="51">
        <f>U43-Total!U30</f>
        <v>-106</v>
      </c>
      <c r="X43" s="52">
        <f>W43/Total!U30</f>
        <v>-0.3521594684</v>
      </c>
      <c r="Y43" s="53">
        <f>V43-Total!V30</f>
        <v>-9987434</v>
      </c>
      <c r="Z43" s="52">
        <f>Y43/Total!V30</f>
        <v>-0.1958860116</v>
      </c>
      <c r="AA43" s="53">
        <f t="shared" si="44"/>
        <v>-9987434</v>
      </c>
      <c r="AB43" s="15"/>
      <c r="AC43" s="35"/>
      <c r="AD43" s="35"/>
      <c r="AE43" s="36"/>
      <c r="AF43" s="37"/>
      <c r="AG43" s="37"/>
      <c r="AH43" s="37"/>
      <c r="AI43" s="37"/>
      <c r="AJ43" s="37"/>
      <c r="AK43" s="37"/>
      <c r="AL43" s="37"/>
      <c r="AM43" s="37"/>
      <c r="AN43" s="37"/>
      <c r="AO43" s="37"/>
      <c r="AP43" s="37"/>
      <c r="AQ43" s="37"/>
    </row>
    <row r="44" ht="12.75" customHeight="1">
      <c r="A44" s="15" t="s">
        <v>20</v>
      </c>
      <c r="B44" s="24">
        <v>2007.0</v>
      </c>
      <c r="C44" s="25">
        <f>SUM('Single-Family'!C44+'Multi-Family'!C44+'Non-Residential - New Const'!C45)</f>
        <v>4</v>
      </c>
      <c r="D44" s="26">
        <f>SUM('Single-Family'!D44+'Multi-Family'!E44+'Non-Residential - New Const'!D45)</f>
        <v>433244</v>
      </c>
      <c r="E44" s="27"/>
      <c r="F44" s="28"/>
      <c r="G44" s="25">
        <f>SUM('Single-Family'!G44+'Multi-Family'!I44+'Non-Residential - New Const'!G45)</f>
        <v>120</v>
      </c>
      <c r="H44" s="26">
        <f>SUM('Single-Family'!H44+'Multi-Family'!K44+'Non-Residential - New Const'!H45)</f>
        <v>24902945</v>
      </c>
      <c r="I44" s="25">
        <f>SUM('Single-Family'!I44+'Multi-Family'!L44+'Non-Residential - New Const'!I45)</f>
        <v>85</v>
      </c>
      <c r="J44" s="26">
        <f>SUM('Single-Family'!J44+'Multi-Family'!N44+'Non-Residential - New Const'!J45)</f>
        <v>81769992</v>
      </c>
      <c r="K44" s="25">
        <f>SUM('Single-Family'!K44+'Multi-Family'!O44+'Non-Residential - New Const'!K45)</f>
        <v>0</v>
      </c>
      <c r="L44" s="26">
        <f>SUM('Single-Family'!L44+'Multi-Family'!Q44+'Non-Residential - New Const'!L45)</f>
        <v>0</v>
      </c>
      <c r="M44" s="25">
        <f>SUM('Single-Family'!M44+'Multi-Family'!R44+'Non-Residential - New Const'!M45)</f>
        <v>0</v>
      </c>
      <c r="N44" s="26">
        <f>SUM('Single-Family'!N44+'Multi-Family'!T44+'Non-Residential - New Const'!N45)</f>
        <v>0</v>
      </c>
      <c r="O44" s="25">
        <f>SUM('Single-Family'!O44+'Multi-Family'!U44+'Non-Residential - New Const'!O45)</f>
        <v>0</v>
      </c>
      <c r="P44" s="26">
        <f>SUM('Single-Family'!P44+'Multi-Family'!W44+'Non-Residential - New Const'!P45)</f>
        <v>0</v>
      </c>
      <c r="Q44" s="25">
        <f>SUM('Single-Family'!Q44+'Multi-Family'!X44+'Non-Residential - New Const'!Q45)</f>
        <v>0</v>
      </c>
      <c r="R44" s="26">
        <f>SUM('Single-Family'!R44+'Multi-Family'!Z44+'Non-Residential - New Const'!R45)</f>
        <v>0</v>
      </c>
      <c r="S44" s="29">
        <f>SUM('Single-Family'!S44+'Multi-Family'!AA44+'Non-Residential - New Const'!S45)</f>
        <v>8</v>
      </c>
      <c r="T44" s="29">
        <f>SUM('Single-Family'!T44+'Multi-Family'!AC44+'Non-Residential - New Const'!T45)</f>
        <v>3482437</v>
      </c>
      <c r="U44" s="30">
        <f t="shared" ref="U44:V44" si="45">SUM(C44,G44,I44,K44,M44,O44,Q44,S44)</f>
        <v>217</v>
      </c>
      <c r="V44" s="31">
        <f t="shared" si="45"/>
        <v>110588618</v>
      </c>
      <c r="W44" s="51">
        <f>U44-Total!U31</f>
        <v>-174</v>
      </c>
      <c r="X44" s="52">
        <f>W44/Total!U31</f>
        <v>-0.4450127877</v>
      </c>
      <c r="Y44" s="53">
        <f>V44-Total!V31</f>
        <v>49236186</v>
      </c>
      <c r="Z44" s="52">
        <f>Y44/Total!V31</f>
        <v>0.8025140063</v>
      </c>
      <c r="AA44" s="53">
        <f t="shared" ref="AA44:AA54" si="47">AA43+Y44</f>
        <v>39248752</v>
      </c>
      <c r="AB44" s="15"/>
      <c r="AC44" s="35"/>
      <c r="AD44" s="35"/>
      <c r="AE44" s="36"/>
      <c r="AF44" s="37"/>
      <c r="AG44" s="37"/>
      <c r="AH44" s="37"/>
      <c r="AI44" s="37"/>
      <c r="AJ44" s="37"/>
      <c r="AK44" s="37"/>
      <c r="AL44" s="37"/>
      <c r="AM44" s="37"/>
      <c r="AN44" s="37"/>
      <c r="AO44" s="37"/>
      <c r="AP44" s="37"/>
      <c r="AQ44" s="37"/>
    </row>
    <row r="45" ht="12.75" customHeight="1">
      <c r="A45" s="15" t="s">
        <v>21</v>
      </c>
      <c r="B45" s="24">
        <v>2007.0</v>
      </c>
      <c r="C45" s="25">
        <f>SUM('Single-Family'!C45+'Multi-Family'!C45+'Non-Residential - New Const'!C46)</f>
        <v>1</v>
      </c>
      <c r="D45" s="26">
        <f>SUM('Single-Family'!D45+'Multi-Family'!E45+'Non-Residential - New Const'!D46)</f>
        <v>90342</v>
      </c>
      <c r="E45" s="27"/>
      <c r="F45" s="28"/>
      <c r="G45" s="25">
        <f>SUM('Single-Family'!G45+'Multi-Family'!I45+'Non-Residential - New Const'!G46)</f>
        <v>178</v>
      </c>
      <c r="H45" s="26">
        <f>SUM('Single-Family'!H45+'Multi-Family'!K45+'Non-Residential - New Const'!H46)</f>
        <v>20278494</v>
      </c>
      <c r="I45" s="25">
        <f>SUM('Single-Family'!I45+'Multi-Family'!L45+'Non-Residential - New Const'!I46)</f>
        <v>137</v>
      </c>
      <c r="J45" s="26">
        <f>SUM('Single-Family'!J45+'Multi-Family'!N45+'Non-Residential - New Const'!J46)</f>
        <v>28426014</v>
      </c>
      <c r="K45" s="25">
        <f>SUM('Single-Family'!K45+'Multi-Family'!O45+'Non-Residential - New Const'!K46)</f>
        <v>5</v>
      </c>
      <c r="L45" s="26">
        <f>SUM('Single-Family'!L45+'Multi-Family'!Q45+'Non-Residential - New Const'!L46)</f>
        <v>402000</v>
      </c>
      <c r="M45" s="25">
        <f>SUM('Single-Family'!M45+'Multi-Family'!R45+'Non-Residential - New Const'!M46)</f>
        <v>5</v>
      </c>
      <c r="N45" s="26">
        <f>SUM('Single-Family'!N45+'Multi-Family'!T45+'Non-Residential - New Const'!N46)</f>
        <v>1068286</v>
      </c>
      <c r="O45" s="25">
        <f>SUM('Single-Family'!O45+'Multi-Family'!U45+'Non-Residential - New Const'!O46)</f>
        <v>0</v>
      </c>
      <c r="P45" s="26">
        <f>SUM('Single-Family'!P45+'Multi-Family'!W45+'Non-Residential - New Const'!P46)</f>
        <v>0</v>
      </c>
      <c r="Q45" s="25">
        <f>SUM('Single-Family'!Q45+'Multi-Family'!X45+'Non-Residential - New Const'!Q46)</f>
        <v>0</v>
      </c>
      <c r="R45" s="26">
        <f>SUM('Single-Family'!R45+'Multi-Family'!Z45+'Non-Residential - New Const'!R46)</f>
        <v>0</v>
      </c>
      <c r="S45" s="29">
        <f>SUM('Single-Family'!S45+'Multi-Family'!AA45+'Non-Residential - New Const'!S46)</f>
        <v>18</v>
      </c>
      <c r="T45" s="29">
        <f>SUM('Single-Family'!T45+'Multi-Family'!AC45+'Non-Residential - New Const'!T46)</f>
        <v>12846405</v>
      </c>
      <c r="U45" s="30">
        <f t="shared" ref="U45:V45" si="46">SUM(C45,G45,I45,K45,M45,O45,Q45,S45)</f>
        <v>344</v>
      </c>
      <c r="V45" s="31">
        <f t="shared" si="46"/>
        <v>63111541</v>
      </c>
      <c r="W45" s="51">
        <f>U45-Total!U32</f>
        <v>-38</v>
      </c>
      <c r="X45" s="52">
        <f>W45/Total!U32</f>
        <v>-0.09947643979</v>
      </c>
      <c r="Y45" s="53">
        <f>V45-Total!V32</f>
        <v>-33736527</v>
      </c>
      <c r="Z45" s="52">
        <f>Y45/Total!V32</f>
        <v>-0.3483448632</v>
      </c>
      <c r="AA45" s="53">
        <f t="shared" si="47"/>
        <v>5512225</v>
      </c>
      <c r="AB45" s="15"/>
      <c r="AC45" s="35"/>
      <c r="AD45" s="35"/>
      <c r="AE45" s="38"/>
      <c r="AF45" s="39"/>
      <c r="AG45" s="39"/>
      <c r="AH45" s="39"/>
      <c r="AI45" s="39"/>
      <c r="AJ45" s="39"/>
      <c r="AK45" s="39"/>
      <c r="AL45" s="39"/>
      <c r="AM45" s="39"/>
      <c r="AN45" s="39"/>
      <c r="AO45" s="39"/>
      <c r="AP45" s="39"/>
      <c r="AQ45" s="39"/>
    </row>
    <row r="46" ht="12.75" customHeight="1">
      <c r="A46" s="15" t="s">
        <v>22</v>
      </c>
      <c r="B46" s="24">
        <v>2007.0</v>
      </c>
      <c r="C46" s="25">
        <f>SUM('Single-Family'!C46+'Multi-Family'!C46+'Non-Residential - New Const'!C47)</f>
        <v>6</v>
      </c>
      <c r="D46" s="26">
        <f>SUM('Single-Family'!D46+'Multi-Family'!E46+'Non-Residential - New Const'!D47)</f>
        <v>708065</v>
      </c>
      <c r="E46" s="27"/>
      <c r="F46" s="28"/>
      <c r="G46" s="25">
        <f>SUM('Single-Family'!G46+'Multi-Family'!I46+'Non-Residential - New Const'!G47)</f>
        <v>259</v>
      </c>
      <c r="H46" s="26">
        <f>SUM('Single-Family'!H46+'Multi-Family'!K46+'Non-Residential - New Const'!H47)</f>
        <v>35107393</v>
      </c>
      <c r="I46" s="25">
        <f>SUM('Single-Family'!I46+'Multi-Family'!L46+'Non-Residential - New Const'!I47)</f>
        <v>157</v>
      </c>
      <c r="J46" s="26">
        <f>SUM('Single-Family'!J46+'Multi-Family'!N46+'Non-Residential - New Const'!J47)</f>
        <v>48117716</v>
      </c>
      <c r="K46" s="25">
        <f>SUM('Single-Family'!K46+'Multi-Family'!O46+'Non-Residential - New Const'!K47)</f>
        <v>0</v>
      </c>
      <c r="L46" s="26">
        <f>SUM('Single-Family'!L46+'Multi-Family'!Q46+'Non-Residential - New Const'!L47)</f>
        <v>0</v>
      </c>
      <c r="M46" s="25">
        <f>SUM('Single-Family'!M46+'Multi-Family'!R46+'Non-Residential - New Const'!M47)</f>
        <v>7</v>
      </c>
      <c r="N46" s="26">
        <f>SUM('Single-Family'!N46+'Multi-Family'!T46+'Non-Residential - New Const'!N47)</f>
        <v>1417496</v>
      </c>
      <c r="O46" s="25">
        <f>SUM('Single-Family'!O46+'Multi-Family'!U46+'Non-Residential - New Const'!O47)</f>
        <v>0</v>
      </c>
      <c r="P46" s="26">
        <f>SUM('Single-Family'!P46+'Multi-Family'!W46+'Non-Residential - New Const'!P47)</f>
        <v>0</v>
      </c>
      <c r="Q46" s="25">
        <f>SUM('Single-Family'!Q46+'Multi-Family'!X46+'Non-Residential - New Const'!Q47)</f>
        <v>0</v>
      </c>
      <c r="R46" s="26">
        <f>SUM('Single-Family'!R46+'Multi-Family'!Z46+'Non-Residential - New Const'!R47)</f>
        <v>0</v>
      </c>
      <c r="S46" s="29">
        <f>SUM('Single-Family'!S46+'Multi-Family'!AA46+'Non-Residential - New Const'!S47)</f>
        <v>23</v>
      </c>
      <c r="T46" s="29">
        <f>SUM('Single-Family'!T46+'Multi-Family'!AC46+'Non-Residential - New Const'!T47)</f>
        <v>15110881</v>
      </c>
      <c r="U46" s="30">
        <f t="shared" ref="U46:V46" si="48">SUM(C46,G46,I46,K46,M46,O46,Q46,S46)</f>
        <v>452</v>
      </c>
      <c r="V46" s="31">
        <f t="shared" si="48"/>
        <v>100461551</v>
      </c>
      <c r="W46" s="51">
        <f>U46-Total!U33</f>
        <v>62</v>
      </c>
      <c r="X46" s="52">
        <f>W46/Total!U33</f>
        <v>0.158974359</v>
      </c>
      <c r="Y46" s="53">
        <f>V46-Total!V33</f>
        <v>28260884</v>
      </c>
      <c r="Z46" s="52">
        <f>Y46/Total!V33</f>
        <v>0.3914213701</v>
      </c>
      <c r="AA46" s="53">
        <f t="shared" si="47"/>
        <v>33773109</v>
      </c>
      <c r="AB46" s="15"/>
      <c r="AC46" s="35"/>
      <c r="AD46" s="35"/>
      <c r="AE46" s="36"/>
      <c r="AF46" s="15"/>
      <c r="AG46" s="15"/>
      <c r="AH46" s="15"/>
      <c r="AI46" s="15"/>
      <c r="AJ46" s="15"/>
      <c r="AK46" s="15"/>
      <c r="AL46" s="15"/>
      <c r="AM46" s="15"/>
      <c r="AN46" s="15"/>
      <c r="AO46" s="15"/>
      <c r="AP46" s="15"/>
      <c r="AQ46" s="15"/>
    </row>
    <row r="47" ht="12.75" customHeight="1">
      <c r="A47" s="15" t="s">
        <v>23</v>
      </c>
      <c r="B47" s="24">
        <v>2007.0</v>
      </c>
      <c r="C47" s="25">
        <f>SUM('Single-Family'!C47+'Multi-Family'!C47+'Non-Residential - New Const'!C48)</f>
        <v>12</v>
      </c>
      <c r="D47" s="26">
        <f>SUM('Single-Family'!D47+'Multi-Family'!E47+'Non-Residential - New Const'!D48)</f>
        <v>1242927</v>
      </c>
      <c r="E47" s="27"/>
      <c r="F47" s="28"/>
      <c r="G47" s="25">
        <f>SUM('Single-Family'!G47+'Multi-Family'!I47+'Non-Residential - New Const'!G48)</f>
        <v>287</v>
      </c>
      <c r="H47" s="26">
        <f>SUM('Single-Family'!H47+'Multi-Family'!K47+'Non-Residential - New Const'!H48)</f>
        <v>43521639</v>
      </c>
      <c r="I47" s="25">
        <f>SUM('Single-Family'!I47+'Multi-Family'!L47+'Non-Residential - New Const'!I48)</f>
        <v>169</v>
      </c>
      <c r="J47" s="26">
        <f>SUM('Single-Family'!J47+'Multi-Family'!N47+'Non-Residential - New Const'!J48)</f>
        <v>43668705</v>
      </c>
      <c r="K47" s="25">
        <f>SUM('Single-Family'!K47+'Multi-Family'!O47+'Non-Residential - New Const'!K48)</f>
        <v>3</v>
      </c>
      <c r="L47" s="26">
        <f>SUM('Single-Family'!L47+'Multi-Family'!Q47+'Non-Residential - New Const'!L48)</f>
        <v>589000</v>
      </c>
      <c r="M47" s="25">
        <f>SUM('Single-Family'!M47+'Multi-Family'!R47+'Non-Residential - New Const'!M48)</f>
        <v>9</v>
      </c>
      <c r="N47" s="26">
        <f>SUM('Single-Family'!N47+'Multi-Family'!T47+'Non-Residential - New Const'!N48)</f>
        <v>5455708</v>
      </c>
      <c r="O47" s="25">
        <f>SUM('Single-Family'!O47+'Multi-Family'!U47+'Non-Residential - New Const'!O48)</f>
        <v>0</v>
      </c>
      <c r="P47" s="26">
        <f>SUM('Single-Family'!P47+'Multi-Family'!W47+'Non-Residential - New Const'!P48)</f>
        <v>0</v>
      </c>
      <c r="Q47" s="25">
        <f>SUM('Single-Family'!Q47+'Multi-Family'!X47+'Non-Residential - New Const'!Q48)</f>
        <v>0</v>
      </c>
      <c r="R47" s="26">
        <f>SUM('Single-Family'!R47+'Multi-Family'!Z47+'Non-Residential - New Const'!R48)</f>
        <v>0</v>
      </c>
      <c r="S47" s="29">
        <f>SUM('Single-Family'!S47+'Multi-Family'!AA47+'Non-Residential - New Const'!S48)</f>
        <v>11</v>
      </c>
      <c r="T47" s="29">
        <f>SUM('Single-Family'!T47+'Multi-Family'!AC47+'Non-Residential - New Const'!T48)</f>
        <v>3231494</v>
      </c>
      <c r="U47" s="30">
        <f t="shared" ref="U47:V47" si="49">SUM(C47,G47,I47,K47,M47,O47,Q47,S47)</f>
        <v>491</v>
      </c>
      <c r="V47" s="31">
        <f t="shared" si="49"/>
        <v>97709473</v>
      </c>
      <c r="W47" s="51">
        <f>U47-Total!U34</f>
        <v>67</v>
      </c>
      <c r="X47" s="52">
        <f>W47/Total!U34</f>
        <v>0.1580188679</v>
      </c>
      <c r="Y47" s="53">
        <f>V47-Total!V34</f>
        <v>14131796</v>
      </c>
      <c r="Z47" s="52">
        <f>Y47/Total!V34</f>
        <v>0.1690857716</v>
      </c>
      <c r="AA47" s="53">
        <f t="shared" si="47"/>
        <v>47904905</v>
      </c>
      <c r="AB47" s="15"/>
      <c r="AC47" s="35"/>
      <c r="AD47" s="35"/>
      <c r="AE47" s="36"/>
      <c r="AF47" s="15"/>
      <c r="AG47" s="15"/>
      <c r="AH47" s="15"/>
      <c r="AI47" s="15"/>
      <c r="AJ47" s="15"/>
      <c r="AK47" s="15"/>
      <c r="AL47" s="15"/>
      <c r="AM47" s="15"/>
      <c r="AN47" s="15"/>
      <c r="AO47" s="15"/>
      <c r="AP47" s="15"/>
      <c r="AQ47" s="15"/>
    </row>
    <row r="48" ht="12.75" customHeight="1">
      <c r="A48" s="15" t="s">
        <v>32</v>
      </c>
      <c r="B48" s="24">
        <v>2007.0</v>
      </c>
      <c r="C48" s="25">
        <f>SUM('Single-Family'!C48+'Multi-Family'!C48+'Non-Residential - New Const'!C49)</f>
        <v>13</v>
      </c>
      <c r="D48" s="26">
        <f>SUM('Single-Family'!D48+'Multi-Family'!E48+'Non-Residential - New Const'!D49)</f>
        <v>1514019</v>
      </c>
      <c r="E48" s="27"/>
      <c r="F48" s="28"/>
      <c r="G48" s="25">
        <f>SUM('Single-Family'!G48+'Multi-Family'!I48+'Non-Residential - New Const'!G49)</f>
        <v>174</v>
      </c>
      <c r="H48" s="26">
        <f>SUM('Single-Family'!H48+'Multi-Family'!K48+'Non-Residential - New Const'!H49)</f>
        <v>31030093</v>
      </c>
      <c r="I48" s="25">
        <f>SUM('Single-Family'!I48+'Multi-Family'!L48+'Non-Residential - New Const'!I49)</f>
        <v>125</v>
      </c>
      <c r="J48" s="26">
        <f>SUM('Single-Family'!J48+'Multi-Family'!N48+'Non-Residential - New Const'!J49)</f>
        <v>22860786</v>
      </c>
      <c r="K48" s="25">
        <f>SUM('Single-Family'!K48+'Multi-Family'!O48+'Non-Residential - New Const'!K49)</f>
        <v>4</v>
      </c>
      <c r="L48" s="26">
        <f>SUM('Single-Family'!L48+'Multi-Family'!Q48+'Non-Residential - New Const'!L49)</f>
        <v>803000</v>
      </c>
      <c r="M48" s="25">
        <f>SUM('Single-Family'!M48+'Multi-Family'!R48+'Non-Residential - New Const'!M49)</f>
        <v>7</v>
      </c>
      <c r="N48" s="26">
        <f>SUM('Single-Family'!N48+'Multi-Family'!T48+'Non-Residential - New Const'!N49)</f>
        <v>740486</v>
      </c>
      <c r="O48" s="25">
        <f>SUM('Single-Family'!O48+'Multi-Family'!U48+'Non-Residential - New Const'!O49)</f>
        <v>0</v>
      </c>
      <c r="P48" s="26">
        <f>SUM('Single-Family'!P48+'Multi-Family'!W48+'Non-Residential - New Const'!P49)</f>
        <v>0</v>
      </c>
      <c r="Q48" s="25">
        <f>SUM('Single-Family'!Q48+'Multi-Family'!X48+'Non-Residential - New Const'!Q49)</f>
        <v>0</v>
      </c>
      <c r="R48" s="26">
        <f>SUM('Single-Family'!R48+'Multi-Family'!Z48+'Non-Residential - New Const'!R49)</f>
        <v>0</v>
      </c>
      <c r="S48" s="29">
        <f>SUM('Single-Family'!S48+'Multi-Family'!AA48+'Non-Residential - New Const'!S49)</f>
        <v>19</v>
      </c>
      <c r="T48" s="29">
        <f>SUM('Single-Family'!T48+'Multi-Family'!AC48+'Non-Residential - New Const'!T49)</f>
        <v>8555272</v>
      </c>
      <c r="U48" s="30">
        <f t="shared" ref="U48:V48" si="50">SUM(C48,G48,I48,K48,M48,O48,Q48,S48)</f>
        <v>342</v>
      </c>
      <c r="V48" s="31">
        <f t="shared" si="50"/>
        <v>65503656</v>
      </c>
      <c r="W48" s="51">
        <f>U48-Total!U35</f>
        <v>-93</v>
      </c>
      <c r="X48" s="52">
        <f>W48/Total!U35</f>
        <v>-0.2137931034</v>
      </c>
      <c r="Y48" s="53">
        <f>V48-Total!V35</f>
        <v>-25955328</v>
      </c>
      <c r="Z48" s="52">
        <f>Y48/Total!V35</f>
        <v>-0.2837920001</v>
      </c>
      <c r="AA48" s="53">
        <f t="shared" si="47"/>
        <v>21949577</v>
      </c>
      <c r="AB48" s="15"/>
      <c r="AC48" s="35"/>
      <c r="AD48" s="35"/>
      <c r="AE48" s="36"/>
      <c r="AF48" s="36"/>
      <c r="AG48" s="36"/>
      <c r="AH48" s="36"/>
      <c r="AI48" s="36"/>
      <c r="AJ48" s="36"/>
      <c r="AK48" s="36"/>
      <c r="AL48" s="36"/>
      <c r="AM48" s="36"/>
      <c r="AN48" s="36"/>
      <c r="AO48" s="36"/>
      <c r="AP48" s="36"/>
      <c r="AQ48" s="36"/>
    </row>
    <row r="49" ht="12.75" customHeight="1">
      <c r="A49" s="15" t="s">
        <v>25</v>
      </c>
      <c r="B49" s="24">
        <v>2007.0</v>
      </c>
      <c r="C49" s="25">
        <f>SUM('Single-Family'!C49+'Multi-Family'!C49+'Non-Residential - New Const'!C50)</f>
        <v>7</v>
      </c>
      <c r="D49" s="26">
        <f>SUM('Single-Family'!D49+'Multi-Family'!E49+'Non-Residential - New Const'!D50)</f>
        <v>847615</v>
      </c>
      <c r="E49" s="27"/>
      <c r="F49" s="28"/>
      <c r="G49" s="25">
        <f>SUM('Single-Family'!G49+'Multi-Family'!I49+'Non-Residential - New Const'!G50)</f>
        <v>252</v>
      </c>
      <c r="H49" s="26">
        <f>SUM('Single-Family'!H49+'Multi-Family'!K49+'Non-Residential - New Const'!H50)</f>
        <v>31262198</v>
      </c>
      <c r="I49" s="25">
        <f>SUM('Single-Family'!I49+'Multi-Family'!L49+'Non-Residential - New Const'!I50)</f>
        <v>151</v>
      </c>
      <c r="J49" s="26">
        <f>SUM('Single-Family'!J49+'Multi-Family'!N49+'Non-Residential - New Const'!J50)</f>
        <v>25399667</v>
      </c>
      <c r="K49" s="25">
        <f>SUM('Single-Family'!K49+'Multi-Family'!O49+'Non-Residential - New Const'!K50)</f>
        <v>2</v>
      </c>
      <c r="L49" s="26">
        <f>SUM('Single-Family'!L49+'Multi-Family'!Q49+'Non-Residential - New Const'!L50)</f>
        <v>266420</v>
      </c>
      <c r="M49" s="25">
        <f>SUM('Single-Family'!M49+'Multi-Family'!R49+'Non-Residential - New Const'!M50)</f>
        <v>5</v>
      </c>
      <c r="N49" s="26">
        <f>SUM('Single-Family'!N49+'Multi-Family'!T49+'Non-Residential - New Const'!N50)</f>
        <v>867342</v>
      </c>
      <c r="O49" s="25">
        <f>SUM('Single-Family'!O49+'Multi-Family'!U49+'Non-Residential - New Const'!O50)</f>
        <v>0</v>
      </c>
      <c r="P49" s="26">
        <f>SUM('Single-Family'!P49+'Multi-Family'!W49+'Non-Residential - New Const'!P50)</f>
        <v>0</v>
      </c>
      <c r="Q49" s="25">
        <f>SUM('Single-Family'!Q49+'Multi-Family'!X49+'Non-Residential - New Const'!Q50)</f>
        <v>0</v>
      </c>
      <c r="R49" s="26">
        <f>SUM('Single-Family'!R49+'Multi-Family'!Z49+'Non-Residential - New Const'!R50)</f>
        <v>0</v>
      </c>
      <c r="S49" s="29">
        <f>SUM('Single-Family'!S49+'Multi-Family'!AA49+'Non-Residential - New Const'!S50)</f>
        <v>22</v>
      </c>
      <c r="T49" s="29">
        <f>SUM('Single-Family'!T49+'Multi-Family'!AC49+'Non-Residential - New Const'!T50)</f>
        <v>12606976</v>
      </c>
      <c r="U49" s="30">
        <f t="shared" ref="U49:V49" si="51">SUM(C49,G49,I49,K49,M49,O49,Q49,S49)</f>
        <v>439</v>
      </c>
      <c r="V49" s="31">
        <f t="shared" si="51"/>
        <v>71250218</v>
      </c>
      <c r="W49" s="51">
        <f>U49-Total!U36</f>
        <v>73</v>
      </c>
      <c r="X49" s="52">
        <f>W49/Total!U36</f>
        <v>0.1994535519</v>
      </c>
      <c r="Y49" s="53">
        <f>V49-Total!V36</f>
        <v>-10898538</v>
      </c>
      <c r="Z49" s="52">
        <f>Y49/Total!V36</f>
        <v>-0.1326683267</v>
      </c>
      <c r="AA49" s="53">
        <f t="shared" si="47"/>
        <v>11051039</v>
      </c>
      <c r="AB49" s="15"/>
      <c r="AC49" s="35"/>
      <c r="AD49" s="35"/>
      <c r="AE49" s="36"/>
      <c r="AF49" s="36"/>
      <c r="AG49" s="36"/>
      <c r="AH49" s="36"/>
      <c r="AI49" s="36"/>
      <c r="AJ49" s="36"/>
      <c r="AK49" s="36"/>
      <c r="AL49" s="36"/>
      <c r="AM49" s="36"/>
      <c r="AN49" s="36"/>
      <c r="AO49" s="36"/>
      <c r="AP49" s="36"/>
      <c r="AQ49" s="36"/>
    </row>
    <row r="50" ht="12.75" customHeight="1">
      <c r="A50" s="15" t="s">
        <v>26</v>
      </c>
      <c r="B50" s="24">
        <v>2007.0</v>
      </c>
      <c r="C50" s="25">
        <f>SUM('Single-Family'!C50+'Multi-Family'!C50+'Non-Residential - New Const'!C51)</f>
        <v>6</v>
      </c>
      <c r="D50" s="26">
        <f>SUM('Single-Family'!D50+'Multi-Family'!E50+'Non-Residential - New Const'!D51)</f>
        <v>711116</v>
      </c>
      <c r="E50" s="27"/>
      <c r="F50" s="28"/>
      <c r="G50" s="25">
        <f>SUM('Single-Family'!G50+'Multi-Family'!I50+'Non-Residential - New Const'!G51)</f>
        <v>250</v>
      </c>
      <c r="H50" s="26">
        <f>SUM('Single-Family'!H50+'Multi-Family'!K50+'Non-Residential - New Const'!H51)</f>
        <v>34891692</v>
      </c>
      <c r="I50" s="25">
        <f>SUM('Single-Family'!I50+'Multi-Family'!L50+'Non-Residential - New Const'!I51)</f>
        <v>160</v>
      </c>
      <c r="J50" s="26">
        <f>SUM('Single-Family'!J50+'Multi-Family'!N50+'Non-Residential - New Const'!J51)</f>
        <v>35052810</v>
      </c>
      <c r="K50" s="25">
        <f>SUM('Single-Family'!K50+'Multi-Family'!O50+'Non-Residential - New Const'!K51)</f>
        <v>1</v>
      </c>
      <c r="L50" s="26">
        <f>SUM('Single-Family'!L50+'Multi-Family'!Q50+'Non-Residential - New Const'!L51)</f>
        <v>240000</v>
      </c>
      <c r="M50" s="25">
        <f>SUM('Single-Family'!M50+'Multi-Family'!R50+'Non-Residential - New Const'!M51)</f>
        <v>2</v>
      </c>
      <c r="N50" s="26">
        <f>SUM('Single-Family'!N50+'Multi-Family'!T50+'Non-Residential - New Const'!N51)</f>
        <v>587259</v>
      </c>
      <c r="O50" s="25">
        <f>SUM('Single-Family'!O50+'Multi-Family'!U50+'Non-Residential - New Const'!O51)</f>
        <v>0</v>
      </c>
      <c r="P50" s="26">
        <f>SUM('Single-Family'!P50+'Multi-Family'!W50+'Non-Residential - New Const'!P51)</f>
        <v>0</v>
      </c>
      <c r="Q50" s="25">
        <f>SUM('Single-Family'!Q50+'Multi-Family'!X50+'Non-Residential - New Const'!Q51)</f>
        <v>0</v>
      </c>
      <c r="R50" s="26">
        <f>SUM('Single-Family'!R50+'Multi-Family'!Z50+'Non-Residential - New Const'!R51)</f>
        <v>0</v>
      </c>
      <c r="S50" s="29">
        <f>SUM('Single-Family'!S50+'Multi-Family'!AA50+'Non-Residential - New Const'!S51)</f>
        <v>21</v>
      </c>
      <c r="T50" s="29">
        <f>SUM('Single-Family'!T50+'Multi-Family'!AC50+'Non-Residential - New Const'!T51)</f>
        <v>11357661</v>
      </c>
      <c r="U50" s="30">
        <f t="shared" ref="U50:V50" si="52">SUM(C50,G50,I50,K50,M50,O50,Q50,S50)</f>
        <v>440</v>
      </c>
      <c r="V50" s="31">
        <f t="shared" si="52"/>
        <v>82840538</v>
      </c>
      <c r="W50" s="51">
        <f>U50-Total!U37</f>
        <v>31</v>
      </c>
      <c r="X50" s="52">
        <f>W50/Total!U37</f>
        <v>0.07579462103</v>
      </c>
      <c r="Y50" s="53">
        <f>V50-Total!V37</f>
        <v>-14772653</v>
      </c>
      <c r="Z50" s="52">
        <f>Y50/Total!V37</f>
        <v>-0.1513386956</v>
      </c>
      <c r="AA50" s="53">
        <f t="shared" si="47"/>
        <v>-3721614</v>
      </c>
      <c r="AB50" s="15"/>
      <c r="AC50" s="35"/>
      <c r="AD50" s="35"/>
      <c r="AE50" s="36"/>
      <c r="AF50" s="36"/>
      <c r="AG50" s="36"/>
      <c r="AH50" s="36"/>
      <c r="AI50" s="36"/>
      <c r="AJ50" s="36"/>
      <c r="AK50" s="36"/>
      <c r="AL50" s="36"/>
      <c r="AM50" s="36"/>
      <c r="AN50" s="36"/>
      <c r="AO50" s="36"/>
      <c r="AP50" s="36"/>
      <c r="AQ50" s="36"/>
    </row>
    <row r="51" ht="12.75" customHeight="1">
      <c r="A51" s="15" t="s">
        <v>27</v>
      </c>
      <c r="B51" s="24">
        <v>2007.0</v>
      </c>
      <c r="C51" s="25">
        <f>SUM('Single-Family'!C51+'Multi-Family'!C51+'Non-Residential - New Const'!C52)</f>
        <v>4</v>
      </c>
      <c r="D51" s="26">
        <f>SUM('Single-Family'!D51+'Multi-Family'!E51+'Non-Residential - New Const'!D52)</f>
        <v>654537</v>
      </c>
      <c r="E51" s="27"/>
      <c r="F51" s="28"/>
      <c r="G51" s="25">
        <f>SUM('Single-Family'!G51+'Multi-Family'!I51+'Non-Residential - New Const'!G52)</f>
        <v>156</v>
      </c>
      <c r="H51" s="26">
        <f>SUM('Single-Family'!H51+'Multi-Family'!K51+'Non-Residential - New Const'!H52)</f>
        <v>25780736</v>
      </c>
      <c r="I51" s="25">
        <f>SUM('Single-Family'!I51+'Multi-Family'!L51+'Non-Residential - New Const'!I52)</f>
        <v>123</v>
      </c>
      <c r="J51" s="26">
        <f>SUM('Single-Family'!J51+'Multi-Family'!N51+'Non-Residential - New Const'!J52)</f>
        <v>19375410</v>
      </c>
      <c r="K51" s="25">
        <f>SUM('Single-Family'!K51+'Multi-Family'!O51+'Non-Residential - New Const'!K52)</f>
        <v>3</v>
      </c>
      <c r="L51" s="26">
        <f>SUM('Single-Family'!L51+'Multi-Family'!Q51+'Non-Residential - New Const'!L52)</f>
        <v>439197</v>
      </c>
      <c r="M51" s="25">
        <f>SUM('Single-Family'!M51+'Multi-Family'!R51+'Non-Residential - New Const'!M52)</f>
        <v>7</v>
      </c>
      <c r="N51" s="26">
        <f>SUM('Single-Family'!N51+'Multi-Family'!T51+'Non-Residential - New Const'!N52)</f>
        <v>1573887</v>
      </c>
      <c r="O51" s="25">
        <f>SUM('Single-Family'!O51+'Multi-Family'!U51+'Non-Residential - New Const'!O52)</f>
        <v>0</v>
      </c>
      <c r="P51" s="26">
        <f>SUM('Single-Family'!P51+'Multi-Family'!W51+'Non-Residential - New Const'!P52)</f>
        <v>0</v>
      </c>
      <c r="Q51" s="25">
        <f>SUM('Single-Family'!Q51+'Multi-Family'!X51+'Non-Residential - New Const'!Q52)</f>
        <v>0</v>
      </c>
      <c r="R51" s="26">
        <f>SUM('Single-Family'!R51+'Multi-Family'!Z51+'Non-Residential - New Const'!R52)</f>
        <v>0</v>
      </c>
      <c r="S51" s="29">
        <f>SUM('Single-Family'!S51+'Multi-Family'!AA51+'Non-Residential - New Const'!S52)</f>
        <v>24</v>
      </c>
      <c r="T51" s="29">
        <f>SUM('Single-Family'!T51+'Multi-Family'!AC51+'Non-Residential - New Const'!T52)</f>
        <v>4874320</v>
      </c>
      <c r="U51" s="30">
        <f t="shared" ref="U51:V51" si="53">SUM(C51,G51,I51,K51,M51,O51,Q51,S51)</f>
        <v>317</v>
      </c>
      <c r="V51" s="31">
        <f t="shared" si="53"/>
        <v>52698087</v>
      </c>
      <c r="W51" s="51">
        <f>U51-Total!U38</f>
        <v>-15</v>
      </c>
      <c r="X51" s="52">
        <f>W51/Total!U38</f>
        <v>-0.04518072289</v>
      </c>
      <c r="Y51" s="53">
        <f>V51-Total!V38</f>
        <v>-13063258</v>
      </c>
      <c r="Z51" s="52">
        <f>Y51/Total!V38</f>
        <v>-0.1986464541</v>
      </c>
      <c r="AA51" s="53">
        <f t="shared" si="47"/>
        <v>-16784872</v>
      </c>
      <c r="AB51" s="15"/>
      <c r="AC51" s="35"/>
      <c r="AD51" s="35"/>
      <c r="AE51" s="36"/>
      <c r="AF51" s="36"/>
      <c r="AG51" s="36"/>
      <c r="AH51" s="36"/>
      <c r="AI51" s="36"/>
      <c r="AJ51" s="36"/>
      <c r="AK51" s="36"/>
      <c r="AL51" s="36"/>
      <c r="AM51" s="36"/>
      <c r="AN51" s="36"/>
      <c r="AO51" s="36"/>
      <c r="AP51" s="36"/>
      <c r="AQ51" s="36"/>
    </row>
    <row r="52" ht="12.75" customHeight="1">
      <c r="A52" s="15" t="s">
        <v>28</v>
      </c>
      <c r="B52" s="24">
        <v>2007.0</v>
      </c>
      <c r="C52" s="25">
        <f>SUM('Single-Family'!C52+'Multi-Family'!C52+'Non-Residential - New Const'!C53)</f>
        <v>18</v>
      </c>
      <c r="D52" s="26">
        <f>SUM('Single-Family'!D52+'Multi-Family'!E52+'Non-Residential - New Const'!D53)</f>
        <v>2353911</v>
      </c>
      <c r="E52" s="27"/>
      <c r="F52" s="28"/>
      <c r="G52" s="25">
        <f>SUM('Single-Family'!G52+'Multi-Family'!I52+'Non-Residential - New Const'!G53)</f>
        <v>153</v>
      </c>
      <c r="H52" s="26">
        <f>SUM('Single-Family'!H52+'Multi-Family'!K52+'Non-Residential - New Const'!H53)</f>
        <v>109250836</v>
      </c>
      <c r="I52" s="25">
        <f>SUM('Single-Family'!I52+'Multi-Family'!L52+'Non-Residential - New Const'!I53)</f>
        <v>128</v>
      </c>
      <c r="J52" s="26">
        <f>SUM('Single-Family'!J52+'Multi-Family'!N52+'Non-Residential - New Const'!J53)</f>
        <v>65670012</v>
      </c>
      <c r="K52" s="25">
        <f>SUM('Single-Family'!K52+'Multi-Family'!O52+'Non-Residential - New Const'!K53)</f>
        <v>0</v>
      </c>
      <c r="L52" s="26">
        <f>SUM('Single-Family'!L52+'Multi-Family'!Q52+'Non-Residential - New Const'!L53)</f>
        <v>0</v>
      </c>
      <c r="M52" s="25">
        <f>SUM('Single-Family'!M52+'Multi-Family'!R52+'Non-Residential - New Const'!M53)</f>
        <v>8</v>
      </c>
      <c r="N52" s="26">
        <f>SUM('Single-Family'!N52+'Multi-Family'!T52+'Non-Residential - New Const'!N53)</f>
        <v>2412881</v>
      </c>
      <c r="O52" s="25">
        <f>SUM('Single-Family'!O52+'Multi-Family'!U52+'Non-Residential - New Const'!O53)</f>
        <v>0</v>
      </c>
      <c r="P52" s="26">
        <f>SUM('Single-Family'!P52+'Multi-Family'!W52+'Non-Residential - New Const'!P53)</f>
        <v>0</v>
      </c>
      <c r="Q52" s="25">
        <f>SUM('Single-Family'!Q52+'Multi-Family'!X52+'Non-Residential - New Const'!Q53)</f>
        <v>0</v>
      </c>
      <c r="R52" s="26">
        <f>SUM('Single-Family'!R52+'Multi-Family'!Z52+'Non-Residential - New Const'!R53)</f>
        <v>0</v>
      </c>
      <c r="S52" s="29">
        <f>SUM('Single-Family'!S52+'Multi-Family'!AA52+'Non-Residential - New Const'!S53)</f>
        <v>13</v>
      </c>
      <c r="T52" s="29">
        <f>SUM('Single-Family'!T52+'Multi-Family'!AC52+'Non-Residential - New Const'!T53)</f>
        <v>5293373</v>
      </c>
      <c r="U52" s="30">
        <f t="shared" ref="U52:V52" si="54">SUM(C52,G52,I52,K52,M52,O52,Q52,S52)</f>
        <v>320</v>
      </c>
      <c r="V52" s="31">
        <f t="shared" si="54"/>
        <v>184981013</v>
      </c>
      <c r="W52" s="51">
        <f>U52-Total!U39</f>
        <v>-47</v>
      </c>
      <c r="X52" s="52">
        <f>W52/Total!U39</f>
        <v>-0.1280653951</v>
      </c>
      <c r="Y52" s="53">
        <f>V52-Total!V39</f>
        <v>115999438</v>
      </c>
      <c r="Z52" s="52">
        <f>Y52/Total!V39</f>
        <v>1.681600311</v>
      </c>
      <c r="AA52" s="53">
        <f t="shared" si="47"/>
        <v>99214566</v>
      </c>
      <c r="AB52" s="15"/>
      <c r="AC52" s="35"/>
      <c r="AD52" s="35"/>
      <c r="AE52" s="36"/>
      <c r="AF52" s="36"/>
      <c r="AG52" s="36"/>
      <c r="AH52" s="36"/>
      <c r="AI52" s="36"/>
      <c r="AJ52" s="36"/>
      <c r="AK52" s="36"/>
      <c r="AL52" s="36"/>
      <c r="AM52" s="36"/>
      <c r="AN52" s="36"/>
      <c r="AO52" s="36"/>
      <c r="AP52" s="36"/>
      <c r="AQ52" s="36"/>
    </row>
    <row r="53" ht="12.75" customHeight="1">
      <c r="A53" s="15" t="s">
        <v>29</v>
      </c>
      <c r="B53" s="24">
        <v>2007.0</v>
      </c>
      <c r="C53" s="25">
        <f>SUM('Single-Family'!C53+'Multi-Family'!C53+'Non-Residential - New Const'!C54)</f>
        <v>0</v>
      </c>
      <c r="D53" s="26">
        <f>SUM('Single-Family'!D53+'Multi-Family'!E53+'Non-Residential - New Const'!D54)</f>
        <v>0</v>
      </c>
      <c r="E53" s="27"/>
      <c r="F53" s="28"/>
      <c r="G53" s="25">
        <f>SUM('Single-Family'!G53+'Multi-Family'!I53+'Non-Residential - New Const'!G54)</f>
        <v>89</v>
      </c>
      <c r="H53" s="26">
        <f>SUM('Single-Family'!H53+'Multi-Family'!K53+'Non-Residential - New Const'!H54)</f>
        <v>310700318</v>
      </c>
      <c r="I53" s="25">
        <f>SUM('Single-Family'!I53+'Multi-Family'!L53+'Non-Residential - New Const'!I54)</f>
        <v>86</v>
      </c>
      <c r="J53" s="26">
        <f>SUM('Single-Family'!J53+'Multi-Family'!N53+'Non-Residential - New Const'!J54)</f>
        <v>30796645</v>
      </c>
      <c r="K53" s="25">
        <f>SUM('Single-Family'!K53+'Multi-Family'!O53+'Non-Residential - New Const'!K54)</f>
        <v>0</v>
      </c>
      <c r="L53" s="26">
        <f>SUM('Single-Family'!L53+'Multi-Family'!Q53+'Non-Residential - New Const'!L54)</f>
        <v>0</v>
      </c>
      <c r="M53" s="25">
        <f>SUM('Single-Family'!M53+'Multi-Family'!R53+'Non-Residential - New Const'!M54)</f>
        <v>4</v>
      </c>
      <c r="N53" s="26">
        <f>SUM('Single-Family'!N53+'Multi-Family'!T53+'Non-Residential - New Const'!N54)</f>
        <v>787572</v>
      </c>
      <c r="O53" s="25">
        <f>SUM('Single-Family'!O53+'Multi-Family'!U53+'Non-Residential - New Const'!O54)</f>
        <v>0</v>
      </c>
      <c r="P53" s="26">
        <f>SUM('Single-Family'!P53+'Multi-Family'!W53+'Non-Residential - New Const'!P54)</f>
        <v>0</v>
      </c>
      <c r="Q53" s="25">
        <f>SUM('Single-Family'!Q53+'Multi-Family'!X53+'Non-Residential - New Const'!Q54)</f>
        <v>0</v>
      </c>
      <c r="R53" s="26">
        <f>SUM('Single-Family'!R53+'Multi-Family'!Z53+'Non-Residential - New Const'!R54)</f>
        <v>0</v>
      </c>
      <c r="S53" s="29">
        <f>SUM('Single-Family'!S53+'Multi-Family'!AA53+'Non-Residential - New Const'!S54)</f>
        <v>19</v>
      </c>
      <c r="T53" s="29">
        <f>SUM('Single-Family'!T53+'Multi-Family'!AC53+'Non-Residential - New Const'!T54)</f>
        <v>3358061</v>
      </c>
      <c r="U53" s="30">
        <f t="shared" ref="U53:V53" si="55">SUM(C53,G53,I53,K53,M53,O53,Q53,S53)</f>
        <v>198</v>
      </c>
      <c r="V53" s="31">
        <f t="shared" si="55"/>
        <v>345642596</v>
      </c>
      <c r="W53" s="51">
        <f>U53-Total!U40</f>
        <v>-133</v>
      </c>
      <c r="X53" s="52">
        <f>W53/Total!U40</f>
        <v>-0.4018126888</v>
      </c>
      <c r="Y53" s="53">
        <f>V53-Total!V40</f>
        <v>268961752</v>
      </c>
      <c r="Z53" s="52">
        <f>Y53/Total!V40</f>
        <v>3.507548143</v>
      </c>
      <c r="AA53" s="53">
        <f t="shared" si="47"/>
        <v>368176318</v>
      </c>
      <c r="AB53" s="15"/>
      <c r="AC53" s="35"/>
      <c r="AD53" s="35"/>
      <c r="AE53" s="36"/>
      <c r="AF53" s="36"/>
      <c r="AG53" s="36"/>
      <c r="AH53" s="36"/>
      <c r="AI53" s="36"/>
      <c r="AJ53" s="36"/>
      <c r="AK53" s="36"/>
      <c r="AL53" s="36"/>
      <c r="AM53" s="36"/>
      <c r="AN53" s="36"/>
      <c r="AO53" s="36"/>
      <c r="AP53" s="36"/>
      <c r="AQ53" s="36"/>
    </row>
    <row r="54" ht="12.75" customHeight="1">
      <c r="A54" s="15" t="s">
        <v>30</v>
      </c>
      <c r="B54" s="24">
        <v>2007.0</v>
      </c>
      <c r="C54" s="25">
        <f>SUM('Single-Family'!C54+'Multi-Family'!C54+'Non-Residential - New Const'!C55)</f>
        <v>0</v>
      </c>
      <c r="D54" s="26">
        <f>SUM('Single-Family'!D54+'Multi-Family'!E54+'Non-Residential - New Const'!D55)</f>
        <v>0</v>
      </c>
      <c r="E54" s="27"/>
      <c r="F54" s="28"/>
      <c r="G54" s="25">
        <f>SUM('Single-Family'!G54+'Multi-Family'!I54+'Non-Residential - New Const'!G55)</f>
        <v>65</v>
      </c>
      <c r="H54" s="26">
        <f>SUM('Single-Family'!H54+'Multi-Family'!K54+'Non-Residential - New Const'!H55)</f>
        <v>90290957</v>
      </c>
      <c r="I54" s="25">
        <f>SUM('Single-Family'!I54+'Multi-Family'!L54+'Non-Residential - New Const'!I55)</f>
        <v>41</v>
      </c>
      <c r="J54" s="26">
        <f>SUM('Single-Family'!J54+'Multi-Family'!N54+'Non-Residential - New Const'!J55)</f>
        <v>18536859</v>
      </c>
      <c r="K54" s="25">
        <f>SUM('Single-Family'!K54+'Multi-Family'!O54+'Non-Residential - New Const'!K55)</f>
        <v>0</v>
      </c>
      <c r="L54" s="26">
        <f>SUM('Single-Family'!L54+'Multi-Family'!Q54+'Non-Residential - New Const'!L55)</f>
        <v>0</v>
      </c>
      <c r="M54" s="25">
        <f>SUM('Single-Family'!M54+'Multi-Family'!R54+'Non-Residential - New Const'!M55)</f>
        <v>6</v>
      </c>
      <c r="N54" s="26">
        <f>SUM('Single-Family'!N54+'Multi-Family'!T54+'Non-Residential - New Const'!N55)</f>
        <v>1750264</v>
      </c>
      <c r="O54" s="25">
        <f>SUM('Single-Family'!O54+'Multi-Family'!U54+'Non-Residential - New Const'!O55)</f>
        <v>0</v>
      </c>
      <c r="P54" s="26">
        <f>SUM('Single-Family'!P54+'Multi-Family'!W54+'Non-Residential - New Const'!P55)</f>
        <v>0</v>
      </c>
      <c r="Q54" s="25">
        <f>SUM('Single-Family'!Q54+'Multi-Family'!X54+'Non-Residential - New Const'!Q55)</f>
        <v>0</v>
      </c>
      <c r="R54" s="26">
        <f>SUM('Single-Family'!R54+'Multi-Family'!Z54+'Non-Residential - New Const'!R55)</f>
        <v>0</v>
      </c>
      <c r="S54" s="29">
        <f>SUM('Single-Family'!S54+'Multi-Family'!AA54+'Non-Residential - New Const'!S55)</f>
        <v>11</v>
      </c>
      <c r="T54" s="29">
        <f>SUM('Single-Family'!T54+'Multi-Family'!AC54+'Non-Residential - New Const'!T55)</f>
        <v>2013733</v>
      </c>
      <c r="U54" s="30">
        <f t="shared" ref="U54:V54" si="56">SUM(C54,G54,I54,K54,M54,O54,Q54,S54)</f>
        <v>123</v>
      </c>
      <c r="V54" s="31">
        <f t="shared" si="56"/>
        <v>112591813</v>
      </c>
      <c r="W54" s="51">
        <f>U54-Total!U41</f>
        <v>-130</v>
      </c>
      <c r="X54" s="52">
        <f>W54/Total!U41</f>
        <v>-0.5138339921</v>
      </c>
      <c r="Y54" s="53">
        <f>V54-Total!V41</f>
        <v>69996058</v>
      </c>
      <c r="Z54" s="52">
        <f>Y54/Total!V41</f>
        <v>1.643263701</v>
      </c>
      <c r="AA54" s="53">
        <f t="shared" si="47"/>
        <v>438172376</v>
      </c>
      <c r="AB54" s="15"/>
      <c r="AC54" s="35"/>
      <c r="AD54" s="35"/>
      <c r="AE54" s="36"/>
      <c r="AF54" s="36"/>
      <c r="AG54" s="36"/>
      <c r="AH54" s="36"/>
      <c r="AI54" s="36"/>
      <c r="AJ54" s="36"/>
      <c r="AK54" s="36"/>
      <c r="AL54" s="36"/>
      <c r="AM54" s="36"/>
      <c r="AN54" s="36"/>
      <c r="AO54" s="36"/>
      <c r="AP54" s="36"/>
      <c r="AQ54" s="36"/>
    </row>
    <row r="55" ht="12.75" customHeight="1">
      <c r="A55" s="23" t="s">
        <v>31</v>
      </c>
      <c r="B55" s="40">
        <v>2007.0</v>
      </c>
      <c r="C55" s="41">
        <f>SUM('Single-Family'!C55+'Multi-Family'!C55+'Non-Residential - New Const'!C56)</f>
        <v>75</v>
      </c>
      <c r="D55" s="42">
        <f>SUM('Single-Family'!D55+'Multi-Family'!E55+'Non-Residential - New Const'!D56)</f>
        <v>9097029</v>
      </c>
      <c r="E55" s="43"/>
      <c r="F55" s="44"/>
      <c r="G55" s="41">
        <f>SUM('Single-Family'!G55+'Multi-Family'!I55+'Non-Residential - New Const'!G56)</f>
        <v>2087</v>
      </c>
      <c r="H55" s="42">
        <f>SUM('Single-Family'!H55+'Multi-Family'!K55+'Non-Residential - New Const'!H56)</f>
        <v>770916524</v>
      </c>
      <c r="I55" s="41">
        <f>SUM('Single-Family'!I55+'Multi-Family'!L55+'Non-Residential - New Const'!I56)</f>
        <v>1433</v>
      </c>
      <c r="J55" s="42">
        <f>SUM('Single-Family'!J55+'Multi-Family'!N55+'Non-Residential - New Const'!J56)</f>
        <v>443340757</v>
      </c>
      <c r="K55" s="41">
        <f>SUM('Single-Family'!K55+'Multi-Family'!O55+'Non-Residential - New Const'!K56)</f>
        <v>18</v>
      </c>
      <c r="L55" s="42">
        <f>SUM('Single-Family'!L55+'Multi-Family'!Q55+'Non-Residential - New Const'!L56)</f>
        <v>2739617</v>
      </c>
      <c r="M55" s="41">
        <f>SUM('Single-Family'!M55+'Multi-Family'!R55+'Non-Residential - New Const'!M56)</f>
        <v>64</v>
      </c>
      <c r="N55" s="42">
        <f>SUM('Single-Family'!N55+'Multi-Family'!T55+'Non-Residential - New Const'!N56)</f>
        <v>17216609</v>
      </c>
      <c r="O55" s="41">
        <f>SUM('Single-Family'!O55+'Multi-Family'!U55+'Non-Residential - New Const'!O56)</f>
        <v>0</v>
      </c>
      <c r="P55" s="42">
        <f>SUM('Single-Family'!P55+'Multi-Family'!W55+'Non-Residential - New Const'!P56)</f>
        <v>0</v>
      </c>
      <c r="Q55" s="41">
        <f>SUM('Single-Family'!Q55+'Multi-Family'!X55+'Non-Residential - New Const'!Q56)</f>
        <v>0</v>
      </c>
      <c r="R55" s="42">
        <f>SUM('Single-Family'!R55+'Multi-Family'!Z55+'Non-Residential - New Const'!R56)</f>
        <v>0</v>
      </c>
      <c r="S55" s="45">
        <f>SUM('Single-Family'!S55+'Multi-Family'!AA55+'Non-Residential - New Const'!S56)</f>
        <v>201</v>
      </c>
      <c r="T55" s="45">
        <f>SUM('Single-Family'!T55+'Multi-Family'!AC55+'Non-Residential - New Const'!T56)</f>
        <v>85067082</v>
      </c>
      <c r="U55" s="46">
        <f t="shared" ref="U55:V55" si="57">SUM(C55,G55,I55,K55,M55,O55,Q55,S55)</f>
        <v>3878</v>
      </c>
      <c r="V55" s="47">
        <f t="shared" si="57"/>
        <v>1328377618</v>
      </c>
      <c r="W55" s="54">
        <f>SUM(W43:W54)</f>
        <v>-503</v>
      </c>
      <c r="X55" s="55">
        <f>W55/Total!U42</f>
        <v>-0.1148139694</v>
      </c>
      <c r="Y55" s="56">
        <f>SUM(Y43:Y54)</f>
        <v>438172376</v>
      </c>
      <c r="Z55" s="55">
        <f>Y55/Total!V42</f>
        <v>0.4922150032</v>
      </c>
      <c r="AA55" s="56">
        <f t="shared" ref="AA55:AA56" si="59">Y55</f>
        <v>438172376</v>
      </c>
      <c r="AB55" s="15"/>
      <c r="AC55" s="36"/>
      <c r="AD55" s="36"/>
      <c r="AE55" s="36"/>
      <c r="AF55" s="36"/>
      <c r="AG55" s="36"/>
      <c r="AH55" s="36"/>
      <c r="AI55" s="36"/>
      <c r="AJ55" s="36"/>
      <c r="AK55" s="36"/>
      <c r="AL55" s="36"/>
      <c r="AM55" s="36"/>
      <c r="AN55" s="36"/>
      <c r="AO55" s="36"/>
      <c r="AP55" s="36"/>
      <c r="AQ55" s="36"/>
    </row>
    <row r="56" ht="12.75" customHeight="1">
      <c r="A56" s="15" t="s">
        <v>19</v>
      </c>
      <c r="B56" s="24">
        <v>2008.0</v>
      </c>
      <c r="C56" s="25">
        <f>SUM('Single-Family'!C56+'Multi-Family'!C56+'Non-Residential - New Const'!C57)</f>
        <v>1</v>
      </c>
      <c r="D56" s="26">
        <f>SUM('Single-Family'!D56+'Multi-Family'!E56+'Non-Residential - New Const'!D57)</f>
        <v>133282</v>
      </c>
      <c r="E56" s="27"/>
      <c r="F56" s="28"/>
      <c r="G56" s="25">
        <f>SUM('Single-Family'!G56+'Multi-Family'!I56+'Non-Residential - New Const'!G57)</f>
        <v>115</v>
      </c>
      <c r="H56" s="26">
        <f>SUM('Single-Family'!H56+'Multi-Family'!K56+'Non-Residential - New Const'!H57)</f>
        <v>44873892</v>
      </c>
      <c r="I56" s="25">
        <f>SUM('Single-Family'!I56+'Multi-Family'!L56+'Non-Residential - New Const'!I57)</f>
        <v>37</v>
      </c>
      <c r="J56" s="26">
        <f>SUM('Single-Family'!J56+'Multi-Family'!N56+'Non-Residential - New Const'!J57)</f>
        <v>13399088</v>
      </c>
      <c r="K56" s="25">
        <f>SUM('Single-Family'!K56+'Multi-Family'!O56+'Non-Residential - New Const'!K57)</f>
        <v>0</v>
      </c>
      <c r="L56" s="26">
        <f>SUM('Single-Family'!L56+'Multi-Family'!Q56+'Non-Residential - New Const'!L57)</f>
        <v>0</v>
      </c>
      <c r="M56" s="25">
        <f>SUM('Single-Family'!M56+'Multi-Family'!R56+'Non-Residential - New Const'!M57)</f>
        <v>5</v>
      </c>
      <c r="N56" s="26">
        <f>SUM('Single-Family'!N56+'Multi-Family'!T56+'Non-Residential - New Const'!N57)</f>
        <v>1031111</v>
      </c>
      <c r="O56" s="25">
        <f>SUM('Single-Family'!O56+'Multi-Family'!U56+'Non-Residential - New Const'!O57)</f>
        <v>8</v>
      </c>
      <c r="P56" s="26">
        <f>SUM('Single-Family'!P56+'Multi-Family'!W56+'Non-Residential - New Const'!P57)</f>
        <v>627531</v>
      </c>
      <c r="Q56" s="25">
        <f>SUM('Single-Family'!Q56+'Multi-Family'!X56+'Non-Residential - New Const'!Q57)</f>
        <v>0</v>
      </c>
      <c r="R56" s="26">
        <f>SUM('Single-Family'!R56+'Multi-Family'!Z56+'Non-Residential - New Const'!R57)</f>
        <v>0</v>
      </c>
      <c r="S56" s="29">
        <f>SUM('Single-Family'!S56+'Multi-Family'!AA56+'Non-Residential - New Const'!S57)</f>
        <v>9</v>
      </c>
      <c r="T56" s="29">
        <f>SUM('Single-Family'!T56+'Multi-Family'!AC56+'Non-Residential - New Const'!T57)</f>
        <v>13022737</v>
      </c>
      <c r="U56" s="30">
        <f t="shared" ref="U56:V56" si="58">SUM(C56,G56,I56,K56,M56,O56,Q56,S56)</f>
        <v>175</v>
      </c>
      <c r="V56" s="31">
        <f t="shared" si="58"/>
        <v>73087641</v>
      </c>
      <c r="W56" s="51">
        <f>U56-Total!U43</f>
        <v>-20</v>
      </c>
      <c r="X56" s="52">
        <f>W56/Total!U43</f>
        <v>-0.1025641026</v>
      </c>
      <c r="Y56" s="53">
        <f>V56-Total!V43</f>
        <v>32089127</v>
      </c>
      <c r="Z56" s="52">
        <f>Y56/Total!V43</f>
        <v>0.7826900019</v>
      </c>
      <c r="AA56" s="53">
        <f t="shared" si="59"/>
        <v>32089127</v>
      </c>
      <c r="AB56" s="15"/>
      <c r="AC56" s="35"/>
      <c r="AD56" s="35"/>
      <c r="AE56" s="36"/>
      <c r="AF56" s="37"/>
      <c r="AG56" s="37"/>
      <c r="AH56" s="37"/>
      <c r="AI56" s="37"/>
      <c r="AJ56" s="37"/>
      <c r="AK56" s="37"/>
      <c r="AL56" s="37"/>
      <c r="AM56" s="37"/>
      <c r="AN56" s="37"/>
      <c r="AO56" s="37"/>
      <c r="AP56" s="37"/>
      <c r="AQ56" s="37"/>
    </row>
    <row r="57" ht="12.75" customHeight="1">
      <c r="A57" s="15" t="s">
        <v>20</v>
      </c>
      <c r="B57" s="24">
        <v>2008.0</v>
      </c>
      <c r="C57" s="25">
        <f>SUM('Single-Family'!C57+'Multi-Family'!C57+'Non-Residential - New Const'!C58)</f>
        <v>2</v>
      </c>
      <c r="D57" s="26">
        <f>SUM('Single-Family'!D57+'Multi-Family'!E57+'Non-Residential - New Const'!D58)</f>
        <v>236743</v>
      </c>
      <c r="E57" s="27"/>
      <c r="F57" s="28"/>
      <c r="G57" s="25">
        <f>SUM('Single-Family'!G57+'Multi-Family'!I57+'Non-Residential - New Const'!G58)</f>
        <v>86</v>
      </c>
      <c r="H57" s="26">
        <f>SUM('Single-Family'!H57+'Multi-Family'!K57+'Non-Residential - New Const'!H58)</f>
        <v>17367674</v>
      </c>
      <c r="I57" s="25">
        <f>SUM('Single-Family'!I57+'Multi-Family'!L57+'Non-Residential - New Const'!I58)</f>
        <v>83</v>
      </c>
      <c r="J57" s="26">
        <f>SUM('Single-Family'!J57+'Multi-Family'!N57+'Non-Residential - New Const'!J58)</f>
        <v>13262504</v>
      </c>
      <c r="K57" s="25">
        <f>SUM('Single-Family'!K57+'Multi-Family'!O57+'Non-Residential - New Const'!K58)</f>
        <v>0</v>
      </c>
      <c r="L57" s="26">
        <f>SUM('Single-Family'!L57+'Multi-Family'!Q57+'Non-Residential - New Const'!L58)</f>
        <v>0</v>
      </c>
      <c r="M57" s="25">
        <f>SUM('Single-Family'!M57+'Multi-Family'!R57+'Non-Residential - New Const'!M58)</f>
        <v>1</v>
      </c>
      <c r="N57" s="26">
        <f>SUM('Single-Family'!N57+'Multi-Family'!T57+'Non-Residential - New Const'!N58)</f>
        <v>31680</v>
      </c>
      <c r="O57" s="25">
        <f>SUM('Single-Family'!O57+'Multi-Family'!U57+'Non-Residential - New Const'!O58)</f>
        <v>0</v>
      </c>
      <c r="P57" s="26">
        <f>SUM('Single-Family'!P57+'Multi-Family'!W57+'Non-Residential - New Const'!P58)</f>
        <v>0</v>
      </c>
      <c r="Q57" s="25">
        <f>SUM('Single-Family'!Q57+'Multi-Family'!X57+'Non-Residential - New Const'!Q58)</f>
        <v>0</v>
      </c>
      <c r="R57" s="26">
        <f>SUM('Single-Family'!R57+'Multi-Family'!Z57+'Non-Residential - New Const'!R58)</f>
        <v>0</v>
      </c>
      <c r="S57" s="29">
        <f>SUM('Single-Family'!S57+'Multi-Family'!AA57+'Non-Residential - New Const'!S58)</f>
        <v>3</v>
      </c>
      <c r="T57" s="29">
        <f>SUM('Single-Family'!T57+'Multi-Family'!AC57+'Non-Residential - New Const'!T58)</f>
        <v>389284</v>
      </c>
      <c r="U57" s="30">
        <f t="shared" ref="U57:V57" si="60">SUM(C57,G57,I57,K57,M57,O57,Q57,S57)</f>
        <v>175</v>
      </c>
      <c r="V57" s="31">
        <f t="shared" si="60"/>
        <v>31287885</v>
      </c>
      <c r="W57" s="51">
        <f>U57-Total!U44</f>
        <v>-42</v>
      </c>
      <c r="X57" s="52">
        <f>W57/Total!U44</f>
        <v>-0.1935483871</v>
      </c>
      <c r="Y57" s="53">
        <f>V57-Total!V44</f>
        <v>-79300733</v>
      </c>
      <c r="Z57" s="52">
        <f>Y57/Total!V44</f>
        <v>-0.7170786147</v>
      </c>
      <c r="AA57" s="53">
        <f t="shared" ref="AA57:AA67" si="62">AA56+Y57</f>
        <v>-47211606</v>
      </c>
      <c r="AB57" s="15"/>
      <c r="AC57" s="35"/>
      <c r="AD57" s="35"/>
      <c r="AE57" s="36"/>
      <c r="AF57" s="37"/>
      <c r="AG57" s="37"/>
      <c r="AH57" s="37"/>
      <c r="AI57" s="37"/>
      <c r="AJ57" s="37"/>
      <c r="AK57" s="37"/>
      <c r="AL57" s="37"/>
      <c r="AM57" s="37"/>
      <c r="AN57" s="37"/>
      <c r="AO57" s="37"/>
      <c r="AP57" s="37"/>
      <c r="AQ57" s="37"/>
    </row>
    <row r="58" ht="12.75" customHeight="1">
      <c r="A58" s="15" t="s">
        <v>21</v>
      </c>
      <c r="B58" s="24">
        <v>2008.0</v>
      </c>
      <c r="C58" s="25">
        <f>SUM('Single-Family'!C58+'Multi-Family'!C58+'Non-Residential - New Const'!C59)</f>
        <v>6</v>
      </c>
      <c r="D58" s="26">
        <f>SUM('Single-Family'!D58+'Multi-Family'!E58+'Non-Residential - New Const'!D59)</f>
        <v>660139</v>
      </c>
      <c r="E58" s="27"/>
      <c r="F58" s="28"/>
      <c r="G58" s="25">
        <f>SUM('Single-Family'!G58+'Multi-Family'!I58+'Non-Residential - New Const'!G59)</f>
        <v>115</v>
      </c>
      <c r="H58" s="26">
        <f>SUM('Single-Family'!H58+'Multi-Family'!K58+'Non-Residential - New Const'!H59)</f>
        <v>48391514</v>
      </c>
      <c r="I58" s="25">
        <f>SUM('Single-Family'!I58+'Multi-Family'!L58+'Non-Residential - New Const'!I59)</f>
        <v>91</v>
      </c>
      <c r="J58" s="26">
        <f>SUM('Single-Family'!J58+'Multi-Family'!N58+'Non-Residential - New Const'!J59)</f>
        <v>29005010</v>
      </c>
      <c r="K58" s="25">
        <f>SUM('Single-Family'!K58+'Multi-Family'!O58+'Non-Residential - New Const'!K59)</f>
        <v>0</v>
      </c>
      <c r="L58" s="26">
        <f>SUM('Single-Family'!L58+'Multi-Family'!Q58+'Non-Residential - New Const'!L59)</f>
        <v>0</v>
      </c>
      <c r="M58" s="25">
        <f>SUM('Single-Family'!M58+'Multi-Family'!R58+'Non-Residential - New Const'!M59)</f>
        <v>6</v>
      </c>
      <c r="N58" s="26">
        <f>SUM('Single-Family'!N58+'Multi-Family'!T58+'Non-Residential - New Const'!N59)</f>
        <v>882008</v>
      </c>
      <c r="O58" s="25">
        <f>SUM('Single-Family'!O58+'Multi-Family'!U58+'Non-Residential - New Const'!O59)</f>
        <v>0</v>
      </c>
      <c r="P58" s="26">
        <f>SUM('Single-Family'!P58+'Multi-Family'!W58+'Non-Residential - New Const'!P59)</f>
        <v>0</v>
      </c>
      <c r="Q58" s="25">
        <f>SUM('Single-Family'!Q58+'Multi-Family'!X58+'Non-Residential - New Const'!Q59)</f>
        <v>0</v>
      </c>
      <c r="R58" s="26">
        <f>SUM('Single-Family'!R58+'Multi-Family'!Z58+'Non-Residential - New Const'!R59)</f>
        <v>0</v>
      </c>
      <c r="S58" s="29">
        <f>SUM('Single-Family'!S58+'Multi-Family'!AA58+'Non-Residential - New Const'!S59)</f>
        <v>18</v>
      </c>
      <c r="T58" s="29">
        <f>SUM('Single-Family'!T58+'Multi-Family'!AC58+'Non-Residential - New Const'!T59)</f>
        <v>3541671</v>
      </c>
      <c r="U58" s="30">
        <f t="shared" ref="U58:V58" si="61">SUM(C58,G58,I58,K58,M58,O58,Q58,S58)</f>
        <v>236</v>
      </c>
      <c r="V58" s="31">
        <f t="shared" si="61"/>
        <v>82480342</v>
      </c>
      <c r="W58" s="51">
        <f>U58-Total!U45</f>
        <v>-108</v>
      </c>
      <c r="X58" s="52">
        <f>W58/Total!U45</f>
        <v>-0.3139534884</v>
      </c>
      <c r="Y58" s="53">
        <f>V58-Total!V45</f>
        <v>19368801</v>
      </c>
      <c r="Z58" s="52">
        <f>Y58/Total!V45</f>
        <v>0.3068979254</v>
      </c>
      <c r="AA58" s="53">
        <f t="shared" si="62"/>
        <v>-27842805</v>
      </c>
      <c r="AB58" s="15"/>
      <c r="AC58" s="35"/>
      <c r="AD58" s="35"/>
      <c r="AE58" s="36"/>
      <c r="AF58" s="39"/>
      <c r="AG58" s="39"/>
      <c r="AH58" s="39"/>
      <c r="AI58" s="39"/>
      <c r="AJ58" s="39"/>
      <c r="AK58" s="39"/>
      <c r="AL58" s="39"/>
      <c r="AM58" s="39"/>
      <c r="AN58" s="39"/>
      <c r="AO58" s="39"/>
      <c r="AP58" s="39"/>
      <c r="AQ58" s="39"/>
    </row>
    <row r="59" ht="12.75" customHeight="1">
      <c r="A59" s="15" t="s">
        <v>22</v>
      </c>
      <c r="B59" s="24">
        <v>2008.0</v>
      </c>
      <c r="C59" s="25">
        <f>SUM('Single-Family'!C59+'Multi-Family'!C59+'Non-Residential - New Const'!C60)</f>
        <v>6</v>
      </c>
      <c r="D59" s="26">
        <f>SUM('Single-Family'!D59+'Multi-Family'!E59+'Non-Residential - New Const'!D60)</f>
        <v>621019</v>
      </c>
      <c r="E59" s="27"/>
      <c r="F59" s="28"/>
      <c r="G59" s="25">
        <f>SUM('Single-Family'!G59+'Multi-Family'!I59+'Non-Residential - New Const'!G60)</f>
        <v>152</v>
      </c>
      <c r="H59" s="26">
        <f>SUM('Single-Family'!H59+'Multi-Family'!K59+'Non-Residential - New Const'!H60)</f>
        <v>30268580</v>
      </c>
      <c r="I59" s="25">
        <f>SUM('Single-Family'!I59+'Multi-Family'!L59+'Non-Residential - New Const'!I60)</f>
        <v>121</v>
      </c>
      <c r="J59" s="26">
        <f>SUM('Single-Family'!J59+'Multi-Family'!N59+'Non-Residential - New Const'!J60)</f>
        <v>29653560</v>
      </c>
      <c r="K59" s="25">
        <f>SUM('Single-Family'!K59+'Multi-Family'!O59+'Non-Residential - New Const'!K60)</f>
        <v>3</v>
      </c>
      <c r="L59" s="26">
        <f>SUM('Single-Family'!L59+'Multi-Family'!Q59+'Non-Residential - New Const'!L60)</f>
        <v>444000</v>
      </c>
      <c r="M59" s="25">
        <f>SUM('Single-Family'!M59+'Multi-Family'!R59+'Non-Residential - New Const'!M60)</f>
        <v>13</v>
      </c>
      <c r="N59" s="26">
        <f>SUM('Single-Family'!N59+'Multi-Family'!T59+'Non-Residential - New Const'!N60)</f>
        <v>1427288</v>
      </c>
      <c r="O59" s="25">
        <f>SUM('Single-Family'!O59+'Multi-Family'!U59+'Non-Residential - New Const'!O60)</f>
        <v>0</v>
      </c>
      <c r="P59" s="26">
        <f>SUM('Single-Family'!P59+'Multi-Family'!W59+'Non-Residential - New Const'!P60)</f>
        <v>0</v>
      </c>
      <c r="Q59" s="25">
        <f>SUM('Single-Family'!Q59+'Multi-Family'!X59+'Non-Residential - New Const'!Q60)</f>
        <v>0</v>
      </c>
      <c r="R59" s="26">
        <f>SUM('Single-Family'!R59+'Multi-Family'!Z59+'Non-Residential - New Const'!R60)</f>
        <v>0</v>
      </c>
      <c r="S59" s="29">
        <f>SUM('Single-Family'!S59+'Multi-Family'!AA59+'Non-Residential - New Const'!S60)</f>
        <v>15</v>
      </c>
      <c r="T59" s="29">
        <f>SUM('Single-Family'!T59+'Multi-Family'!AC59+'Non-Residential - New Const'!T60)</f>
        <v>16049953</v>
      </c>
      <c r="U59" s="30">
        <f t="shared" ref="U59:V59" si="63">SUM(C59,G59,I59,K59,M59,O59,Q59,S59)</f>
        <v>310</v>
      </c>
      <c r="V59" s="31">
        <f t="shared" si="63"/>
        <v>78464400</v>
      </c>
      <c r="W59" s="51">
        <f>U59-Total!U46</f>
        <v>-142</v>
      </c>
      <c r="X59" s="52">
        <f>W59/Total!U46</f>
        <v>-0.314159292</v>
      </c>
      <c r="Y59" s="53">
        <f>V59-Total!V46</f>
        <v>-21997151</v>
      </c>
      <c r="Z59" s="52">
        <f>Y59/Total!V46</f>
        <v>-0.2189608938</v>
      </c>
      <c r="AA59" s="53">
        <f t="shared" si="62"/>
        <v>-49839956</v>
      </c>
      <c r="AB59" s="15"/>
      <c r="AC59" s="35"/>
      <c r="AD59" s="35"/>
      <c r="AE59" s="36"/>
      <c r="AF59" s="15"/>
      <c r="AG59" s="15"/>
      <c r="AH59" s="15"/>
      <c r="AI59" s="15"/>
      <c r="AJ59" s="15"/>
      <c r="AK59" s="15"/>
      <c r="AL59" s="15"/>
      <c r="AM59" s="15"/>
      <c r="AN59" s="15"/>
      <c r="AO59" s="15"/>
      <c r="AP59" s="15"/>
      <c r="AQ59" s="15"/>
    </row>
    <row r="60" ht="12.75" customHeight="1">
      <c r="A60" s="15" t="s">
        <v>23</v>
      </c>
      <c r="B60" s="24">
        <v>2008.0</v>
      </c>
      <c r="C60" s="25">
        <f>SUM('Single-Family'!C60+'Multi-Family'!C60+'Non-Residential - New Const'!C61)</f>
        <v>8</v>
      </c>
      <c r="D60" s="26">
        <f>SUM('Single-Family'!D60+'Multi-Family'!E60+'Non-Residential - New Const'!D61)</f>
        <v>991656</v>
      </c>
      <c r="E60" s="27"/>
      <c r="F60" s="28"/>
      <c r="G60" s="25">
        <f>SUM('Single-Family'!G60+'Multi-Family'!I60+'Non-Residential - New Const'!G61)</f>
        <v>195</v>
      </c>
      <c r="H60" s="26">
        <f>SUM('Single-Family'!H60+'Multi-Family'!K60+'Non-Residential - New Const'!H61)</f>
        <v>29385837</v>
      </c>
      <c r="I60" s="25">
        <f>SUM('Single-Family'!I60+'Multi-Family'!L60+'Non-Residential - New Const'!I61)</f>
        <v>127</v>
      </c>
      <c r="J60" s="26">
        <f>SUM('Single-Family'!J60+'Multi-Family'!N60+'Non-Residential - New Const'!J61)</f>
        <v>63481023</v>
      </c>
      <c r="K60" s="25">
        <f>SUM('Single-Family'!K60+'Multi-Family'!O60+'Non-Residential - New Const'!K61)</f>
        <v>2</v>
      </c>
      <c r="L60" s="26">
        <f>SUM('Single-Family'!L60+'Multi-Family'!Q60+'Non-Residential - New Const'!L61)</f>
        <v>293800</v>
      </c>
      <c r="M60" s="25">
        <f>SUM('Single-Family'!M60+'Multi-Family'!R60+'Non-Residential - New Const'!M61)</f>
        <v>9</v>
      </c>
      <c r="N60" s="26">
        <f>SUM('Single-Family'!N60+'Multi-Family'!T60+'Non-Residential - New Const'!N61)</f>
        <v>2039220</v>
      </c>
      <c r="O60" s="25">
        <f>SUM('Single-Family'!O60+'Multi-Family'!U60+'Non-Residential - New Const'!O61)</f>
        <v>0</v>
      </c>
      <c r="P60" s="26">
        <f>SUM('Single-Family'!P60+'Multi-Family'!W60+'Non-Residential - New Const'!P61)</f>
        <v>0</v>
      </c>
      <c r="Q60" s="25">
        <f>SUM('Single-Family'!Q60+'Multi-Family'!X60+'Non-Residential - New Const'!Q61)</f>
        <v>0</v>
      </c>
      <c r="R60" s="26">
        <f>SUM('Single-Family'!R60+'Multi-Family'!Z60+'Non-Residential - New Const'!R61)</f>
        <v>0</v>
      </c>
      <c r="S60" s="29">
        <f>SUM('Single-Family'!S60+'Multi-Family'!AA60+'Non-Residential - New Const'!S61)</f>
        <v>35</v>
      </c>
      <c r="T60" s="29">
        <f>SUM('Single-Family'!T60+'Multi-Family'!AC60+'Non-Residential - New Const'!T61)</f>
        <v>4339535</v>
      </c>
      <c r="U60" s="30">
        <f t="shared" ref="U60:V60" si="64">SUM(C60,G60,I60,K60,M60,O60,Q60,S60)</f>
        <v>376</v>
      </c>
      <c r="V60" s="31">
        <f t="shared" si="64"/>
        <v>100531071</v>
      </c>
      <c r="W60" s="51">
        <f>U60-Total!U47</f>
        <v>-115</v>
      </c>
      <c r="X60" s="52">
        <f>W60/Total!U47</f>
        <v>-0.2342158859</v>
      </c>
      <c r="Y60" s="53">
        <f>V60-Total!V47</f>
        <v>2821598</v>
      </c>
      <c r="Z60" s="52">
        <f>Y60/Total!V47</f>
        <v>0.02887742522</v>
      </c>
      <c r="AA60" s="53">
        <f t="shared" si="62"/>
        <v>-47018358</v>
      </c>
      <c r="AB60" s="15"/>
      <c r="AC60" s="35"/>
      <c r="AD60" s="35"/>
      <c r="AE60" s="36"/>
      <c r="AF60" s="15"/>
      <c r="AG60" s="15"/>
      <c r="AH60" s="15"/>
      <c r="AI60" s="15"/>
      <c r="AJ60" s="15"/>
      <c r="AK60" s="15"/>
      <c r="AL60" s="15"/>
      <c r="AM60" s="15"/>
      <c r="AN60" s="15"/>
      <c r="AO60" s="15"/>
      <c r="AP60" s="15"/>
      <c r="AQ60" s="15"/>
    </row>
    <row r="61" ht="12.75" customHeight="1">
      <c r="A61" s="15" t="s">
        <v>32</v>
      </c>
      <c r="B61" s="24">
        <v>2008.0</v>
      </c>
      <c r="C61" s="25">
        <f>SUM('Single-Family'!C61+'Multi-Family'!C61+'Non-Residential - New Const'!C62)</f>
        <v>6</v>
      </c>
      <c r="D61" s="26">
        <f>SUM('Single-Family'!D61+'Multi-Family'!E61+'Non-Residential - New Const'!D62)</f>
        <v>780579</v>
      </c>
      <c r="E61" s="27"/>
      <c r="F61" s="28"/>
      <c r="G61" s="25">
        <f>SUM('Single-Family'!G61+'Multi-Family'!I61+'Non-Residential - New Const'!G62)</f>
        <v>221</v>
      </c>
      <c r="H61" s="26">
        <f>SUM('Single-Family'!H61+'Multi-Family'!K61+'Non-Residential - New Const'!H62)</f>
        <v>32555075</v>
      </c>
      <c r="I61" s="25">
        <f>SUM('Single-Family'!I61+'Multi-Family'!L61+'Non-Residential - New Const'!I62)</f>
        <v>123</v>
      </c>
      <c r="J61" s="26">
        <f>SUM('Single-Family'!J61+'Multi-Family'!N61+'Non-Residential - New Const'!J62)</f>
        <v>25246318</v>
      </c>
      <c r="K61" s="25">
        <f>SUM('Single-Family'!K61+'Multi-Family'!O61+'Non-Residential - New Const'!K62)</f>
        <v>0</v>
      </c>
      <c r="L61" s="26">
        <f>SUM('Single-Family'!L61+'Multi-Family'!Q61+'Non-Residential - New Const'!L62)</f>
        <v>0</v>
      </c>
      <c r="M61" s="25">
        <f>SUM('Single-Family'!M61+'Multi-Family'!R61+'Non-Residential - New Const'!M62)</f>
        <v>8</v>
      </c>
      <c r="N61" s="26">
        <f>SUM('Single-Family'!N61+'Multi-Family'!T61+'Non-Residential - New Const'!N62)</f>
        <v>1516079</v>
      </c>
      <c r="O61" s="25">
        <f>SUM('Single-Family'!O61+'Multi-Family'!U61+'Non-Residential - New Const'!O62)</f>
        <v>0</v>
      </c>
      <c r="P61" s="26">
        <f>SUM('Single-Family'!P61+'Multi-Family'!W61+'Non-Residential - New Const'!P62)</f>
        <v>0</v>
      </c>
      <c r="Q61" s="25">
        <f>SUM('Single-Family'!Q61+'Multi-Family'!X61+'Non-Residential - New Const'!Q62)</f>
        <v>0</v>
      </c>
      <c r="R61" s="26">
        <f>SUM('Single-Family'!R61+'Multi-Family'!Z61+'Non-Residential - New Const'!R62)</f>
        <v>0</v>
      </c>
      <c r="S61" s="29">
        <f>SUM('Single-Family'!S61+'Multi-Family'!AA61+'Non-Residential - New Const'!S62)</f>
        <v>14</v>
      </c>
      <c r="T61" s="29">
        <f>SUM('Single-Family'!T61+'Multi-Family'!AC61+'Non-Residential - New Const'!T62)</f>
        <v>1491110</v>
      </c>
      <c r="U61" s="30">
        <f t="shared" ref="U61:V61" si="65">SUM(C61,G61,I61,K61,M61,O61,Q61,S61)</f>
        <v>372</v>
      </c>
      <c r="V61" s="31">
        <f t="shared" si="65"/>
        <v>61589161</v>
      </c>
      <c r="W61" s="51">
        <f>U61-Total!U48</f>
        <v>30</v>
      </c>
      <c r="X61" s="52">
        <f>W61/Total!U48</f>
        <v>0.08771929825</v>
      </c>
      <c r="Y61" s="53">
        <f>V61-Total!V48</f>
        <v>-3914495</v>
      </c>
      <c r="Z61" s="52">
        <f>Y61/Total!V48</f>
        <v>-0.05975994683</v>
      </c>
      <c r="AA61" s="53">
        <f t="shared" si="62"/>
        <v>-50932853</v>
      </c>
      <c r="AB61" s="15"/>
      <c r="AC61" s="35"/>
      <c r="AD61" s="35"/>
      <c r="AE61" s="36"/>
      <c r="AF61" s="36"/>
      <c r="AG61" s="36"/>
      <c r="AH61" s="36"/>
      <c r="AI61" s="36"/>
      <c r="AJ61" s="36"/>
      <c r="AK61" s="36"/>
      <c r="AL61" s="36"/>
      <c r="AM61" s="36"/>
      <c r="AN61" s="36"/>
      <c r="AO61" s="36"/>
      <c r="AP61" s="36"/>
      <c r="AQ61" s="36"/>
    </row>
    <row r="62" ht="12.75" customHeight="1">
      <c r="A62" s="15" t="s">
        <v>25</v>
      </c>
      <c r="B62" s="24">
        <v>2008.0</v>
      </c>
      <c r="C62" s="25">
        <f>SUM('Single-Family'!C62+'Multi-Family'!C62+'Non-Residential - New Const'!C63)</f>
        <v>9</v>
      </c>
      <c r="D62" s="26">
        <f>SUM('Single-Family'!D62+'Multi-Family'!E62+'Non-Residential - New Const'!D63)</f>
        <v>980399</v>
      </c>
      <c r="E62" s="27"/>
      <c r="F62" s="28"/>
      <c r="G62" s="25">
        <f>SUM('Single-Family'!G62+'Multi-Family'!I62+'Non-Residential - New Const'!G63)</f>
        <v>214</v>
      </c>
      <c r="H62" s="26">
        <f>SUM('Single-Family'!H62+'Multi-Family'!K62+'Non-Residential - New Const'!H63)</f>
        <v>33890340</v>
      </c>
      <c r="I62" s="25">
        <f>SUM('Single-Family'!I62+'Multi-Family'!L62+'Non-Residential - New Const'!I63)</f>
        <v>147</v>
      </c>
      <c r="J62" s="26">
        <f>SUM('Single-Family'!J62+'Multi-Family'!N62+'Non-Residential - New Const'!J63)</f>
        <v>44195479</v>
      </c>
      <c r="K62" s="25">
        <f>SUM('Single-Family'!K62+'Multi-Family'!O62+'Non-Residential - New Const'!K63)</f>
        <v>1</v>
      </c>
      <c r="L62" s="26">
        <f>SUM('Single-Family'!L62+'Multi-Family'!Q62+'Non-Residential - New Const'!L63)</f>
        <v>350000</v>
      </c>
      <c r="M62" s="25">
        <f>SUM('Single-Family'!M62+'Multi-Family'!R62+'Non-Residential - New Const'!M63)</f>
        <v>8</v>
      </c>
      <c r="N62" s="26">
        <f>SUM('Single-Family'!N62+'Multi-Family'!T62+'Non-Residential - New Const'!N63)</f>
        <v>1586418</v>
      </c>
      <c r="O62" s="25">
        <f>SUM('Single-Family'!O62+'Multi-Family'!U62+'Non-Residential - New Const'!O63)</f>
        <v>0</v>
      </c>
      <c r="P62" s="26">
        <f>SUM('Single-Family'!P62+'Multi-Family'!W62+'Non-Residential - New Const'!P63)</f>
        <v>0</v>
      </c>
      <c r="Q62" s="25">
        <f>SUM('Single-Family'!Q62+'Multi-Family'!X62+'Non-Residential - New Const'!Q63)</f>
        <v>0</v>
      </c>
      <c r="R62" s="26">
        <f>SUM('Single-Family'!R62+'Multi-Family'!Z62+'Non-Residential - New Const'!R63)</f>
        <v>0</v>
      </c>
      <c r="S62" s="29">
        <f>SUM('Single-Family'!S62+'Multi-Family'!AA62+'Non-Residential - New Const'!S63)</f>
        <v>9</v>
      </c>
      <c r="T62" s="29">
        <f>SUM('Single-Family'!T62+'Multi-Family'!AC62+'Non-Residential - New Const'!T63)</f>
        <v>4852702</v>
      </c>
      <c r="U62" s="30">
        <f t="shared" ref="U62:V62" si="66">SUM(C62,G62,I62,K62,M62,O62,Q62,S62)</f>
        <v>388</v>
      </c>
      <c r="V62" s="31">
        <f t="shared" si="66"/>
        <v>85855338</v>
      </c>
      <c r="W62" s="51">
        <f>U62-Total!U49</f>
        <v>-51</v>
      </c>
      <c r="X62" s="52">
        <f>W62/Total!U49</f>
        <v>-0.1161731207</v>
      </c>
      <c r="Y62" s="53">
        <f>V62-Total!V49</f>
        <v>14605120</v>
      </c>
      <c r="Z62" s="52">
        <f>Y62/Total!V49</f>
        <v>0.2049835132</v>
      </c>
      <c r="AA62" s="53">
        <f t="shared" si="62"/>
        <v>-36327733</v>
      </c>
      <c r="AB62" s="15"/>
      <c r="AC62" s="35"/>
      <c r="AD62" s="35"/>
      <c r="AE62" s="36"/>
      <c r="AF62" s="36"/>
      <c r="AG62" s="36"/>
      <c r="AH62" s="36"/>
      <c r="AI62" s="36"/>
      <c r="AJ62" s="36"/>
      <c r="AK62" s="36"/>
      <c r="AL62" s="36"/>
      <c r="AM62" s="36"/>
      <c r="AN62" s="36"/>
      <c r="AO62" s="36"/>
      <c r="AP62" s="36"/>
      <c r="AQ62" s="36"/>
    </row>
    <row r="63" ht="12.75" customHeight="1">
      <c r="A63" s="15" t="s">
        <v>26</v>
      </c>
      <c r="B63" s="24">
        <v>2008.0</v>
      </c>
      <c r="C63" s="25">
        <f>SUM('Single-Family'!C63+'Multi-Family'!C63+'Non-Residential - New Const'!C64)</f>
        <v>7</v>
      </c>
      <c r="D63" s="26">
        <f>SUM('Single-Family'!D63+'Multi-Family'!E63+'Non-Residential - New Const'!D64)</f>
        <v>919903</v>
      </c>
      <c r="E63" s="27"/>
      <c r="F63" s="28"/>
      <c r="G63" s="25">
        <f>SUM('Single-Family'!G63+'Multi-Family'!I63+'Non-Residential - New Const'!G64)</f>
        <v>169</v>
      </c>
      <c r="H63" s="26">
        <f>SUM('Single-Family'!H63+'Multi-Family'!K63+'Non-Residential - New Const'!H64)</f>
        <v>35973523</v>
      </c>
      <c r="I63" s="25">
        <f>SUM('Single-Family'!I63+'Multi-Family'!L63+'Non-Residential - New Const'!I64)</f>
        <v>110</v>
      </c>
      <c r="J63" s="26">
        <f>SUM('Single-Family'!J63+'Multi-Family'!N63+'Non-Residential - New Const'!J64)</f>
        <v>31091241</v>
      </c>
      <c r="K63" s="25">
        <f>SUM('Single-Family'!K63+'Multi-Family'!O63+'Non-Residential - New Const'!K64)</f>
        <v>1</v>
      </c>
      <c r="L63" s="26">
        <f>SUM('Single-Family'!L63+'Multi-Family'!Q63+'Non-Residential - New Const'!L64)</f>
        <v>250000</v>
      </c>
      <c r="M63" s="25">
        <f>SUM('Single-Family'!M63+'Multi-Family'!R63+'Non-Residential - New Const'!M64)</f>
        <v>7</v>
      </c>
      <c r="N63" s="26">
        <f>SUM('Single-Family'!N63+'Multi-Family'!T63+'Non-Residential - New Const'!N64)</f>
        <v>1538304</v>
      </c>
      <c r="O63" s="25">
        <f>SUM('Single-Family'!O63+'Multi-Family'!U63+'Non-Residential - New Const'!O64)</f>
        <v>0</v>
      </c>
      <c r="P63" s="26">
        <f>SUM('Single-Family'!P63+'Multi-Family'!W63+'Non-Residential - New Const'!P64)</f>
        <v>0</v>
      </c>
      <c r="Q63" s="25">
        <f>SUM('Single-Family'!Q63+'Multi-Family'!X63+'Non-Residential - New Const'!Q64)</f>
        <v>0</v>
      </c>
      <c r="R63" s="26">
        <f>SUM('Single-Family'!R63+'Multi-Family'!Z63+'Non-Residential - New Const'!R64)</f>
        <v>0</v>
      </c>
      <c r="S63" s="29">
        <f>SUM('Single-Family'!S63+'Multi-Family'!AA63+'Non-Residential - New Const'!S64)</f>
        <v>13</v>
      </c>
      <c r="T63" s="29">
        <f>SUM('Single-Family'!T63+'Multi-Family'!AC63+'Non-Residential - New Const'!T64)</f>
        <v>2115139</v>
      </c>
      <c r="U63" s="30">
        <f t="shared" ref="U63:V63" si="67">SUM(C63,G63,I63,K63,M63,O63,Q63,S63)</f>
        <v>307</v>
      </c>
      <c r="V63" s="31">
        <f t="shared" si="67"/>
        <v>71888110</v>
      </c>
      <c r="W63" s="51">
        <f>U63-Total!U50</f>
        <v>-133</v>
      </c>
      <c r="X63" s="52">
        <f>W63/Total!U50</f>
        <v>-0.3022727273</v>
      </c>
      <c r="Y63" s="53">
        <f>V63-Total!V50</f>
        <v>-10952428</v>
      </c>
      <c r="Z63" s="52">
        <f>Y63/Total!V50</f>
        <v>-0.1322109714</v>
      </c>
      <c r="AA63" s="53">
        <f t="shared" si="62"/>
        <v>-47280161</v>
      </c>
      <c r="AB63" s="15"/>
      <c r="AC63" s="35"/>
      <c r="AD63" s="35"/>
      <c r="AE63" s="36"/>
      <c r="AF63" s="36"/>
      <c r="AG63" s="36"/>
      <c r="AH63" s="36"/>
      <c r="AI63" s="36"/>
      <c r="AJ63" s="36"/>
      <c r="AK63" s="36"/>
      <c r="AL63" s="36"/>
      <c r="AM63" s="36"/>
      <c r="AN63" s="36"/>
      <c r="AO63" s="36"/>
      <c r="AP63" s="36"/>
      <c r="AQ63" s="36"/>
    </row>
    <row r="64" ht="12.75" customHeight="1">
      <c r="A64" s="15" t="s">
        <v>27</v>
      </c>
      <c r="B64" s="24">
        <v>2008.0</v>
      </c>
      <c r="C64" s="25">
        <f>SUM('Single-Family'!C64+'Multi-Family'!C64+'Non-Residential - New Const'!C65)</f>
        <v>5</v>
      </c>
      <c r="D64" s="26">
        <f>SUM('Single-Family'!D64+'Multi-Family'!E64+'Non-Residential - New Const'!D65)</f>
        <v>457399</v>
      </c>
      <c r="E64" s="27"/>
      <c r="F64" s="28"/>
      <c r="G64" s="25">
        <f>SUM('Single-Family'!G64+'Multi-Family'!I64+'Non-Residential - New Const'!G65)</f>
        <v>184</v>
      </c>
      <c r="H64" s="26">
        <f>SUM('Single-Family'!H64+'Multi-Family'!K64+'Non-Residential - New Const'!H65)</f>
        <v>81823492</v>
      </c>
      <c r="I64" s="25">
        <f>SUM('Single-Family'!I64+'Multi-Family'!L64+'Non-Residential - New Const'!I65)</f>
        <v>133</v>
      </c>
      <c r="J64" s="26">
        <f>SUM('Single-Family'!J64+'Multi-Family'!N64+'Non-Residential - New Const'!J65)</f>
        <v>40004973</v>
      </c>
      <c r="K64" s="25">
        <f>SUM('Single-Family'!K64+'Multi-Family'!O64+'Non-Residential - New Const'!K65)</f>
        <v>1</v>
      </c>
      <c r="L64" s="26">
        <f>SUM('Single-Family'!L64+'Multi-Family'!Q64+'Non-Residential - New Const'!L65)</f>
        <v>150000</v>
      </c>
      <c r="M64" s="25">
        <f>SUM('Single-Family'!M64+'Multi-Family'!R64+'Non-Residential - New Const'!M65)</f>
        <v>7</v>
      </c>
      <c r="N64" s="26">
        <f>SUM('Single-Family'!N64+'Multi-Family'!T64+'Non-Residential - New Const'!N65)</f>
        <v>1233166</v>
      </c>
      <c r="O64" s="25">
        <f>SUM('Single-Family'!O64+'Multi-Family'!U64+'Non-Residential - New Const'!O65)</f>
        <v>0</v>
      </c>
      <c r="P64" s="26">
        <f>SUM('Single-Family'!P64+'Multi-Family'!W64+'Non-Residential - New Const'!P65)</f>
        <v>0</v>
      </c>
      <c r="Q64" s="25">
        <f>SUM('Single-Family'!Q64+'Multi-Family'!X64+'Non-Residential - New Const'!Q65)</f>
        <v>0</v>
      </c>
      <c r="R64" s="26">
        <f>SUM('Single-Family'!R64+'Multi-Family'!Z64+'Non-Residential - New Const'!R65)</f>
        <v>0</v>
      </c>
      <c r="S64" s="29">
        <f>SUM('Single-Family'!S64+'Multi-Family'!AA64+'Non-Residential - New Const'!S65)</f>
        <v>15</v>
      </c>
      <c r="T64" s="29">
        <f>SUM('Single-Family'!T64+'Multi-Family'!AC64+'Non-Residential - New Const'!T65)</f>
        <v>4714335</v>
      </c>
      <c r="U64" s="30">
        <f t="shared" ref="U64:V64" si="68">SUM(C64,G64,I64,K64,M64,O64,Q64,S64)</f>
        <v>345</v>
      </c>
      <c r="V64" s="31">
        <f t="shared" si="68"/>
        <v>128383365</v>
      </c>
      <c r="W64" s="51">
        <f>U64-Total!U51</f>
        <v>28</v>
      </c>
      <c r="X64" s="52">
        <f>W64/Total!U51</f>
        <v>0.08832807571</v>
      </c>
      <c r="Y64" s="53">
        <f>V64-Total!V51</f>
        <v>75685278</v>
      </c>
      <c r="Z64" s="52">
        <f>Y64/Total!V51</f>
        <v>1.436205417</v>
      </c>
      <c r="AA64" s="53">
        <f t="shared" si="62"/>
        <v>28405117</v>
      </c>
      <c r="AB64" s="15"/>
      <c r="AC64" s="35"/>
      <c r="AD64" s="35"/>
      <c r="AE64" s="36"/>
      <c r="AF64" s="36"/>
      <c r="AG64" s="36"/>
      <c r="AH64" s="36"/>
      <c r="AI64" s="36"/>
      <c r="AJ64" s="36"/>
      <c r="AK64" s="36"/>
      <c r="AL64" s="36"/>
      <c r="AM64" s="36"/>
      <c r="AN64" s="36"/>
      <c r="AO64" s="36"/>
      <c r="AP64" s="36"/>
      <c r="AQ64" s="36"/>
    </row>
    <row r="65" ht="12.75" customHeight="1">
      <c r="A65" s="15" t="s">
        <v>28</v>
      </c>
      <c r="B65" s="24">
        <v>2008.0</v>
      </c>
      <c r="C65" s="25">
        <f>SUM('Single-Family'!C65+'Multi-Family'!C65+'Non-Residential - New Const'!C66)</f>
        <v>4</v>
      </c>
      <c r="D65" s="26">
        <f>SUM('Single-Family'!D65+'Multi-Family'!E65+'Non-Residential - New Const'!D66)</f>
        <v>544278</v>
      </c>
      <c r="E65" s="27"/>
      <c r="F65" s="28"/>
      <c r="G65" s="25">
        <f>SUM('Single-Family'!G65+'Multi-Family'!I65+'Non-Residential - New Const'!G66)</f>
        <v>147</v>
      </c>
      <c r="H65" s="26">
        <f>SUM('Single-Family'!H65+'Multi-Family'!K65+'Non-Residential - New Const'!H66)</f>
        <v>26986038</v>
      </c>
      <c r="I65" s="25">
        <f>SUM('Single-Family'!I65+'Multi-Family'!L65+'Non-Residential - New Const'!I66)</f>
        <v>108</v>
      </c>
      <c r="J65" s="26">
        <f>SUM('Single-Family'!J65+'Multi-Family'!N65+'Non-Residential - New Const'!J66)</f>
        <v>101830506</v>
      </c>
      <c r="K65" s="25">
        <f>SUM('Single-Family'!K65+'Multi-Family'!O65+'Non-Residential - New Const'!K66)</f>
        <v>0</v>
      </c>
      <c r="L65" s="26">
        <f>SUM('Single-Family'!L65+'Multi-Family'!Q65+'Non-Residential - New Const'!L66)</f>
        <v>0</v>
      </c>
      <c r="M65" s="25">
        <f>SUM('Single-Family'!M65+'Multi-Family'!R65+'Non-Residential - New Const'!M66)</f>
        <v>4</v>
      </c>
      <c r="N65" s="26">
        <f>SUM('Single-Family'!N65+'Multi-Family'!T65+'Non-Residential - New Const'!N66)</f>
        <v>1141540</v>
      </c>
      <c r="O65" s="25">
        <f>SUM('Single-Family'!O65+'Multi-Family'!U65+'Non-Residential - New Const'!O66)</f>
        <v>0</v>
      </c>
      <c r="P65" s="26">
        <f>SUM('Single-Family'!P65+'Multi-Family'!W65+'Non-Residential - New Const'!P66)</f>
        <v>0</v>
      </c>
      <c r="Q65" s="25">
        <f>SUM('Single-Family'!Q65+'Multi-Family'!X65+'Non-Residential - New Const'!Q66)</f>
        <v>0</v>
      </c>
      <c r="R65" s="26">
        <f>SUM('Single-Family'!R65+'Multi-Family'!Z65+'Non-Residential - New Const'!R66)</f>
        <v>0</v>
      </c>
      <c r="S65" s="29">
        <f>SUM('Single-Family'!S65+'Multi-Family'!AA65+'Non-Residential - New Const'!S66)</f>
        <v>13</v>
      </c>
      <c r="T65" s="29">
        <f>SUM('Single-Family'!T65+'Multi-Family'!AC65+'Non-Residential - New Const'!T66)</f>
        <v>3740184</v>
      </c>
      <c r="U65" s="30">
        <f t="shared" ref="U65:V65" si="69">SUM(C65,G65,I65,K65,M65,O65,Q65,S65)</f>
        <v>276</v>
      </c>
      <c r="V65" s="31">
        <f t="shared" si="69"/>
        <v>134242546</v>
      </c>
      <c r="W65" s="51">
        <f>U65-Total!U52</f>
        <v>-44</v>
      </c>
      <c r="X65" s="52">
        <f>W65/Total!U52</f>
        <v>-0.1375</v>
      </c>
      <c r="Y65" s="53">
        <f>V65-Total!V52</f>
        <v>-50738467</v>
      </c>
      <c r="Z65" s="52">
        <f>Y65/Total!V52</f>
        <v>-0.2742901348</v>
      </c>
      <c r="AA65" s="53">
        <f t="shared" si="62"/>
        <v>-22333350</v>
      </c>
      <c r="AB65" s="15"/>
      <c r="AC65" s="35"/>
      <c r="AD65" s="35"/>
      <c r="AE65" s="36"/>
      <c r="AF65" s="36"/>
      <c r="AG65" s="36"/>
      <c r="AH65" s="36"/>
      <c r="AI65" s="36"/>
      <c r="AJ65" s="36"/>
      <c r="AK65" s="36"/>
      <c r="AL65" s="36"/>
      <c r="AM65" s="36"/>
      <c r="AN65" s="36"/>
      <c r="AO65" s="36"/>
      <c r="AP65" s="36"/>
      <c r="AQ65" s="36"/>
    </row>
    <row r="66" ht="12.75" customHeight="1">
      <c r="A66" s="15" t="s">
        <v>29</v>
      </c>
      <c r="B66" s="24">
        <v>2008.0</v>
      </c>
      <c r="C66" s="25">
        <f>SUM('Single-Family'!C66+'Multi-Family'!C66+'Non-Residential - New Const'!C67)</f>
        <v>1</v>
      </c>
      <c r="D66" s="26">
        <f>SUM('Single-Family'!D66+'Multi-Family'!E66+'Non-Residential - New Const'!D67)</f>
        <v>159840</v>
      </c>
      <c r="E66" s="27"/>
      <c r="F66" s="28"/>
      <c r="G66" s="25">
        <f>SUM('Single-Family'!G66+'Multi-Family'!I66+'Non-Residential - New Const'!G67)</f>
        <v>62</v>
      </c>
      <c r="H66" s="26">
        <f>SUM('Single-Family'!H66+'Multi-Family'!K66+'Non-Residential - New Const'!H67)</f>
        <v>24788324</v>
      </c>
      <c r="I66" s="25">
        <f>SUM('Single-Family'!I66+'Multi-Family'!L66+'Non-Residential - New Const'!I67)</f>
        <v>65</v>
      </c>
      <c r="J66" s="26">
        <f>SUM('Single-Family'!J66+'Multi-Family'!N66+'Non-Residential - New Const'!J67)</f>
        <v>17003122</v>
      </c>
      <c r="K66" s="25">
        <f>SUM('Single-Family'!K66+'Multi-Family'!O66+'Non-Residential - New Const'!K67)</f>
        <v>0</v>
      </c>
      <c r="L66" s="26">
        <f>SUM('Single-Family'!L66+'Multi-Family'!Q66+'Non-Residential - New Const'!L67)</f>
        <v>0</v>
      </c>
      <c r="M66" s="25">
        <f>SUM('Single-Family'!M66+'Multi-Family'!R66+'Non-Residential - New Const'!M67)</f>
        <v>4</v>
      </c>
      <c r="N66" s="26">
        <f>SUM('Single-Family'!N66+'Multi-Family'!T66+'Non-Residential - New Const'!N67)</f>
        <v>652149</v>
      </c>
      <c r="O66" s="25">
        <f>SUM('Single-Family'!O66+'Multi-Family'!U66+'Non-Residential - New Const'!O67)</f>
        <v>0</v>
      </c>
      <c r="P66" s="26">
        <f>SUM('Single-Family'!P66+'Multi-Family'!W66+'Non-Residential - New Const'!P67)</f>
        <v>0</v>
      </c>
      <c r="Q66" s="25">
        <f>SUM('Single-Family'!Q66+'Multi-Family'!X66+'Non-Residential - New Const'!Q67)</f>
        <v>0</v>
      </c>
      <c r="R66" s="26">
        <f>SUM('Single-Family'!R66+'Multi-Family'!Z66+'Non-Residential - New Const'!R67)</f>
        <v>0</v>
      </c>
      <c r="S66" s="29">
        <f>SUM('Single-Family'!S66+'Multi-Family'!AA66+'Non-Residential - New Const'!S67)</f>
        <v>8</v>
      </c>
      <c r="T66" s="29">
        <f>SUM('Single-Family'!T66+'Multi-Family'!AC66+'Non-Residential - New Const'!T67)</f>
        <v>11114099</v>
      </c>
      <c r="U66" s="30">
        <f t="shared" ref="U66:V66" si="70">SUM(C66,G66,I66,K66,M66,O66,Q66,S66)</f>
        <v>140</v>
      </c>
      <c r="V66" s="31">
        <f t="shared" si="70"/>
        <v>53717534</v>
      </c>
      <c r="W66" s="51">
        <f>U66-Total!U53</f>
        <v>-58</v>
      </c>
      <c r="X66" s="52">
        <f>W66/Total!U53</f>
        <v>-0.2929292929</v>
      </c>
      <c r="Y66" s="53">
        <f>V66-Total!V53</f>
        <v>-291925062</v>
      </c>
      <c r="Z66" s="52">
        <f>Y66/Total!V53</f>
        <v>-0.8445864757</v>
      </c>
      <c r="AA66" s="53">
        <f t="shared" si="62"/>
        <v>-314258412</v>
      </c>
      <c r="AB66" s="15"/>
      <c r="AC66" s="35"/>
      <c r="AD66" s="35"/>
      <c r="AE66" s="36"/>
      <c r="AF66" s="36"/>
      <c r="AG66" s="36"/>
      <c r="AH66" s="36"/>
      <c r="AI66" s="36"/>
      <c r="AJ66" s="36"/>
      <c r="AK66" s="36"/>
      <c r="AL66" s="36"/>
      <c r="AM66" s="36"/>
      <c r="AN66" s="36"/>
      <c r="AO66" s="36"/>
      <c r="AP66" s="36"/>
      <c r="AQ66" s="36"/>
    </row>
    <row r="67" ht="12.75" customHeight="1">
      <c r="A67" s="15" t="s">
        <v>30</v>
      </c>
      <c r="B67" s="24">
        <v>2008.0</v>
      </c>
      <c r="C67" s="25">
        <f>SUM('Single-Family'!C67+'Multi-Family'!C67+'Non-Residential - New Const'!C68)</f>
        <v>3</v>
      </c>
      <c r="D67" s="26">
        <f>SUM('Single-Family'!D67+'Multi-Family'!E67+'Non-Residential - New Const'!D68)</f>
        <v>170000</v>
      </c>
      <c r="E67" s="27"/>
      <c r="F67" s="28"/>
      <c r="G67" s="25">
        <f>SUM('Single-Family'!G67+'Multi-Family'!I67+'Non-Residential - New Const'!G68)</f>
        <v>58</v>
      </c>
      <c r="H67" s="26">
        <f>SUM('Single-Family'!H67+'Multi-Family'!K67+'Non-Residential - New Const'!H68)</f>
        <v>15562061</v>
      </c>
      <c r="I67" s="25">
        <f>SUM('Single-Family'!I67+'Multi-Family'!L67+'Non-Residential - New Const'!I68)</f>
        <v>43</v>
      </c>
      <c r="J67" s="26">
        <f>SUM('Single-Family'!J67+'Multi-Family'!N67+'Non-Residential - New Const'!J68)</f>
        <v>20086536</v>
      </c>
      <c r="K67" s="25">
        <f>SUM('Single-Family'!K67+'Multi-Family'!O67+'Non-Residential - New Const'!K68)</f>
        <v>0</v>
      </c>
      <c r="L67" s="26">
        <f>SUM('Single-Family'!L67+'Multi-Family'!Q67+'Non-Residential - New Const'!L68)</f>
        <v>0</v>
      </c>
      <c r="M67" s="25">
        <f>SUM('Single-Family'!M67+'Multi-Family'!R67+'Non-Residential - New Const'!M68)</f>
        <v>5</v>
      </c>
      <c r="N67" s="26">
        <f>SUM('Single-Family'!N67+'Multi-Family'!T67+'Non-Residential - New Const'!N68)</f>
        <v>684213</v>
      </c>
      <c r="O67" s="25">
        <f>SUM('Single-Family'!O67+'Multi-Family'!U67+'Non-Residential - New Const'!O68)</f>
        <v>0</v>
      </c>
      <c r="P67" s="26">
        <f>SUM('Single-Family'!P67+'Multi-Family'!W67+'Non-Residential - New Const'!P68)</f>
        <v>0</v>
      </c>
      <c r="Q67" s="25">
        <f>SUM('Single-Family'!Q67+'Multi-Family'!X67+'Non-Residential - New Const'!Q68)</f>
        <v>0</v>
      </c>
      <c r="R67" s="26">
        <f>SUM('Single-Family'!R67+'Multi-Family'!Z67+'Non-Residential - New Const'!R68)</f>
        <v>0</v>
      </c>
      <c r="S67" s="29">
        <f>SUM('Single-Family'!S67+'Multi-Family'!AA67+'Non-Residential - New Const'!S68)</f>
        <v>6</v>
      </c>
      <c r="T67" s="29">
        <f>SUM('Single-Family'!T67+'Multi-Family'!AC67+'Non-Residential - New Const'!T68)</f>
        <v>2390557</v>
      </c>
      <c r="U67" s="30">
        <f t="shared" ref="U67:V67" si="71">SUM(C67,G67,I67,K67,M67,O67,Q67,S67)</f>
        <v>115</v>
      </c>
      <c r="V67" s="31">
        <f t="shared" si="71"/>
        <v>38893367</v>
      </c>
      <c r="W67" s="51">
        <f>U67-Total!U54</f>
        <v>-8</v>
      </c>
      <c r="X67" s="52">
        <f>W67/Total!U54</f>
        <v>-0.06504065041</v>
      </c>
      <c r="Y67" s="53">
        <f>V67-Total!V54</f>
        <v>-73698446</v>
      </c>
      <c r="Z67" s="52">
        <f>Y67/Total!V54</f>
        <v>-0.6545630987</v>
      </c>
      <c r="AA67" s="53">
        <f t="shared" si="62"/>
        <v>-387956858</v>
      </c>
      <c r="AB67" s="15"/>
      <c r="AC67" s="35"/>
      <c r="AD67" s="35"/>
      <c r="AE67" s="36"/>
      <c r="AF67" s="36"/>
      <c r="AG67" s="36"/>
      <c r="AH67" s="36"/>
      <c r="AI67" s="36"/>
      <c r="AJ67" s="36"/>
      <c r="AK67" s="36"/>
      <c r="AL67" s="36"/>
      <c r="AM67" s="36"/>
      <c r="AN67" s="36"/>
      <c r="AO67" s="36"/>
      <c r="AP67" s="36"/>
      <c r="AQ67" s="36"/>
    </row>
    <row r="68" ht="12.75" customHeight="1">
      <c r="A68" s="23" t="s">
        <v>31</v>
      </c>
      <c r="B68" s="40">
        <v>2008.0</v>
      </c>
      <c r="C68" s="41">
        <f>SUM('Single-Family'!C68+'Multi-Family'!C68+'Non-Residential - New Const'!C69)</f>
        <v>58</v>
      </c>
      <c r="D68" s="42">
        <f>SUM('Single-Family'!D68+'Multi-Family'!E68+'Non-Residential - New Const'!D69)</f>
        <v>6655237</v>
      </c>
      <c r="E68" s="43"/>
      <c r="F68" s="44"/>
      <c r="G68" s="41">
        <f>SUM('Single-Family'!G68+'Multi-Family'!I68+'Non-Residential - New Const'!G69)</f>
        <v>1718</v>
      </c>
      <c r="H68" s="42">
        <f>SUM('Single-Family'!H68+'Multi-Family'!K68+'Non-Residential - New Const'!H69)</f>
        <v>421866350</v>
      </c>
      <c r="I68" s="41">
        <f>SUM('Single-Family'!I68+'Multi-Family'!L68+'Non-Residential - New Const'!I69)</f>
        <v>1188</v>
      </c>
      <c r="J68" s="42">
        <f>SUM('Single-Family'!J68+'Multi-Family'!N68+'Non-Residential - New Const'!J69)</f>
        <v>428259360</v>
      </c>
      <c r="K68" s="41">
        <f>SUM('Single-Family'!K68+'Multi-Family'!O68+'Non-Residential - New Const'!K69)</f>
        <v>8</v>
      </c>
      <c r="L68" s="42">
        <f>SUM('Single-Family'!L68+'Multi-Family'!Q68+'Non-Residential - New Const'!L69)</f>
        <v>1487800</v>
      </c>
      <c r="M68" s="41">
        <f>SUM('Single-Family'!M68+'Multi-Family'!R68+'Non-Residential - New Const'!M69)</f>
        <v>77</v>
      </c>
      <c r="N68" s="42">
        <f>SUM('Single-Family'!N68+'Multi-Family'!T68+'Non-Residential - New Const'!N69)</f>
        <v>13763176</v>
      </c>
      <c r="O68" s="41">
        <f>SUM('Single-Family'!O68+'Multi-Family'!U68+'Non-Residential - New Const'!O69)</f>
        <v>8</v>
      </c>
      <c r="P68" s="42">
        <f>SUM('Single-Family'!P68+'Multi-Family'!W68+'Non-Residential - New Const'!P69)</f>
        <v>627531</v>
      </c>
      <c r="Q68" s="41">
        <f>SUM('Single-Family'!Q68+'Multi-Family'!X68+'Non-Residential - New Const'!Q69)</f>
        <v>0</v>
      </c>
      <c r="R68" s="42">
        <f>SUM('Single-Family'!R68+'Multi-Family'!Z68+'Non-Residential - New Const'!R69)</f>
        <v>0</v>
      </c>
      <c r="S68" s="45">
        <f>SUM('Single-Family'!S68+'Multi-Family'!AA68+'Non-Residential - New Const'!S69)</f>
        <v>158</v>
      </c>
      <c r="T68" s="45">
        <f>SUM('Single-Family'!T68+'Multi-Family'!AC68+'Non-Residential - New Const'!T69)</f>
        <v>67761306</v>
      </c>
      <c r="U68" s="46">
        <f t="shared" ref="U68:V68" si="72">SUM(C68,G68,I68,K68,M68,O68,Q68,S68)</f>
        <v>3215</v>
      </c>
      <c r="V68" s="47">
        <f t="shared" si="72"/>
        <v>940420760</v>
      </c>
      <c r="W68" s="54">
        <f>U68-Total!U55</f>
        <v>-663</v>
      </c>
      <c r="X68" s="55">
        <f>W68/Total!U55</f>
        <v>-0.1709644146</v>
      </c>
      <c r="Y68" s="56">
        <f>V68-Total!V55</f>
        <v>-387956858</v>
      </c>
      <c r="Z68" s="55">
        <f>Y68/Total!V55</f>
        <v>-0.2920531427</v>
      </c>
      <c r="AA68" s="56">
        <f t="shared" ref="AA68:AA69" si="74">Y68</f>
        <v>-387956858</v>
      </c>
      <c r="AB68" s="15"/>
      <c r="AC68" s="15"/>
      <c r="AD68" s="15"/>
      <c r="AE68" s="15"/>
      <c r="AF68" s="15"/>
      <c r="AG68" s="15"/>
      <c r="AH68" s="15"/>
      <c r="AI68" s="15"/>
      <c r="AJ68" s="15"/>
      <c r="AK68" s="15"/>
      <c r="AL68" s="15"/>
      <c r="AM68" s="15"/>
      <c r="AN68" s="15"/>
      <c r="AO68" s="15"/>
      <c r="AP68" s="15"/>
      <c r="AQ68" s="15"/>
    </row>
    <row r="69" ht="12.75" customHeight="1">
      <c r="A69" s="15" t="s">
        <v>19</v>
      </c>
      <c r="B69" s="24">
        <v>2009.0</v>
      </c>
      <c r="C69" s="25">
        <f>SUM('Single-Family'!C69+'Multi-Family'!C69+'Non-Residential - New Const'!C70)</f>
        <v>2</v>
      </c>
      <c r="D69" s="26">
        <f>SUM('Single-Family'!D69+'Multi-Family'!E69+'Non-Residential - New Const'!D70)</f>
        <v>302270</v>
      </c>
      <c r="E69" s="27"/>
      <c r="F69" s="28"/>
      <c r="G69" s="25">
        <f>SUM('Single-Family'!G69+'Multi-Family'!I69+'Non-Residential - New Const'!G70)</f>
        <v>36</v>
      </c>
      <c r="H69" s="26">
        <f>SUM('Single-Family'!H69+'Multi-Family'!K69+'Non-Residential - New Const'!H70)</f>
        <v>10546172</v>
      </c>
      <c r="I69" s="25">
        <f>SUM('Single-Family'!I69+'Multi-Family'!L69+'Non-Residential - New Const'!I70)</f>
        <v>33</v>
      </c>
      <c r="J69" s="26">
        <f>SUM('Single-Family'!J69+'Multi-Family'!N69+'Non-Residential - New Const'!J70)</f>
        <v>16442531</v>
      </c>
      <c r="K69" s="25">
        <f>SUM('Single-Family'!K69+'Multi-Family'!O69+'Non-Residential - New Const'!K70)</f>
        <v>0</v>
      </c>
      <c r="L69" s="26">
        <f>SUM('Single-Family'!L69+'Multi-Family'!Q69+'Non-Residential - New Const'!L70)</f>
        <v>0</v>
      </c>
      <c r="M69" s="25">
        <f>SUM('Single-Family'!M69+'Multi-Family'!R69+'Non-Residential - New Const'!M70)</f>
        <v>2</v>
      </c>
      <c r="N69" s="26">
        <f>SUM('Single-Family'!N69+'Multi-Family'!T69+'Non-Residential - New Const'!N70)</f>
        <v>2906505</v>
      </c>
      <c r="O69" s="25">
        <f>SUM('Single-Family'!O69+'Multi-Family'!U69+'Non-Residential - New Const'!O70)</f>
        <v>0</v>
      </c>
      <c r="P69" s="26">
        <f>SUM('Single-Family'!P69+'Multi-Family'!W69+'Non-Residential - New Const'!P70)</f>
        <v>0</v>
      </c>
      <c r="Q69" s="25">
        <f>SUM('Single-Family'!Q69+'Multi-Family'!X69+'Non-Residential - New Const'!Q70)</f>
        <v>0</v>
      </c>
      <c r="R69" s="26">
        <f>SUM('Single-Family'!R69+'Multi-Family'!Z69+'Non-Residential - New Const'!R70)</f>
        <v>0</v>
      </c>
      <c r="S69" s="29">
        <f>SUM('Single-Family'!S69+'Multi-Family'!AA69+'Non-Residential - New Const'!S70)</f>
        <v>1</v>
      </c>
      <c r="T69" s="29">
        <f>SUM('Single-Family'!T69+'Multi-Family'!AC69+'Non-Residential - New Const'!T70)</f>
        <v>292148</v>
      </c>
      <c r="U69" s="30">
        <f t="shared" ref="U69:V69" si="73">SUM(C69,G69,I69,K69,M69,O69,Q69,S69)</f>
        <v>74</v>
      </c>
      <c r="V69" s="31">
        <f t="shared" si="73"/>
        <v>30489626</v>
      </c>
      <c r="W69" s="51">
        <f>U69-Total!U56</f>
        <v>-101</v>
      </c>
      <c r="X69" s="52">
        <f>W69/Total!U56</f>
        <v>-0.5771428571</v>
      </c>
      <c r="Y69" s="53">
        <f>V69-Total!V56</f>
        <v>-42598015</v>
      </c>
      <c r="Z69" s="52">
        <f>Y69/Total!V56</f>
        <v>-0.582834723</v>
      </c>
      <c r="AA69" s="53">
        <f t="shared" si="74"/>
        <v>-42598015</v>
      </c>
      <c r="AB69" s="15"/>
      <c r="AC69" s="15"/>
      <c r="AD69" s="15"/>
      <c r="AE69" s="15"/>
      <c r="AF69" s="15"/>
      <c r="AG69" s="15"/>
      <c r="AH69" s="15"/>
      <c r="AI69" s="15"/>
      <c r="AJ69" s="15"/>
      <c r="AK69" s="15"/>
      <c r="AL69" s="15"/>
      <c r="AM69" s="15"/>
      <c r="AN69" s="15"/>
      <c r="AO69" s="15"/>
      <c r="AP69" s="15"/>
      <c r="AQ69" s="15"/>
    </row>
    <row r="70" ht="12.75" customHeight="1">
      <c r="A70" s="15" t="s">
        <v>20</v>
      </c>
      <c r="B70" s="24">
        <v>2009.0</v>
      </c>
      <c r="C70" s="25">
        <f>SUM('Single-Family'!C70+'Multi-Family'!C70+'Non-Residential - New Const'!C71)</f>
        <v>1</v>
      </c>
      <c r="D70" s="26">
        <f>SUM('Single-Family'!D70+'Multi-Family'!E70+'Non-Residential - New Const'!D71)</f>
        <v>157770</v>
      </c>
      <c r="E70" s="27"/>
      <c r="F70" s="28"/>
      <c r="G70" s="25">
        <f>SUM('Single-Family'!G70+'Multi-Family'!I70+'Non-Residential - New Const'!G71)</f>
        <v>77</v>
      </c>
      <c r="H70" s="26">
        <f>SUM('Single-Family'!H70+'Multi-Family'!K70+'Non-Residential - New Const'!H71)</f>
        <v>10331245</v>
      </c>
      <c r="I70" s="25">
        <f>SUM('Single-Family'!I70+'Multi-Family'!L70+'Non-Residential - New Const'!I71)</f>
        <v>69</v>
      </c>
      <c r="J70" s="26">
        <f>SUM('Single-Family'!J70+'Multi-Family'!N70+'Non-Residential - New Const'!J71)</f>
        <v>21691751</v>
      </c>
      <c r="K70" s="25">
        <f>SUM('Single-Family'!K70+'Multi-Family'!O70+'Non-Residential - New Const'!K71)</f>
        <v>0</v>
      </c>
      <c r="L70" s="26">
        <f>SUM('Single-Family'!L70+'Multi-Family'!Q70+'Non-Residential - New Const'!L71)</f>
        <v>0</v>
      </c>
      <c r="M70" s="25">
        <f>SUM('Single-Family'!M70+'Multi-Family'!R70+'Non-Residential - New Const'!M71)</f>
        <v>0</v>
      </c>
      <c r="N70" s="26">
        <f>SUM('Single-Family'!N70+'Multi-Family'!T70+'Non-Residential - New Const'!N71)</f>
        <v>0</v>
      </c>
      <c r="O70" s="25">
        <f>SUM('Single-Family'!O70+'Multi-Family'!U70+'Non-Residential - New Const'!O71)</f>
        <v>0</v>
      </c>
      <c r="P70" s="26">
        <f>SUM('Single-Family'!P70+'Multi-Family'!W70+'Non-Residential - New Const'!P71)</f>
        <v>0</v>
      </c>
      <c r="Q70" s="25">
        <f>SUM('Single-Family'!Q70+'Multi-Family'!X70+'Non-Residential - New Const'!Q71)</f>
        <v>0</v>
      </c>
      <c r="R70" s="26">
        <f>SUM('Single-Family'!R70+'Multi-Family'!Z70+'Non-Residential - New Const'!R71)</f>
        <v>0</v>
      </c>
      <c r="S70" s="29">
        <f>SUM('Single-Family'!S70+'Multi-Family'!AA70+'Non-Residential - New Const'!S71)</f>
        <v>1</v>
      </c>
      <c r="T70" s="29">
        <f>SUM('Single-Family'!T70+'Multi-Family'!AC70+'Non-Residential - New Const'!T71)</f>
        <v>840888</v>
      </c>
      <c r="U70" s="30">
        <f t="shared" ref="U70:V70" si="75">SUM(C70,G70,I70,K70,M70,O70,Q70,S70)</f>
        <v>148</v>
      </c>
      <c r="V70" s="31">
        <f t="shared" si="75"/>
        <v>33021654</v>
      </c>
      <c r="W70" s="51">
        <f>U70-Total!U57</f>
        <v>-27</v>
      </c>
      <c r="X70" s="52">
        <f>W70/Total!U57</f>
        <v>-0.1542857143</v>
      </c>
      <c r="Y70" s="53">
        <f>V70-Total!V57</f>
        <v>1733769</v>
      </c>
      <c r="Z70" s="52">
        <f>Y70/Total!V57</f>
        <v>0.05541342919</v>
      </c>
      <c r="AA70" s="53">
        <f t="shared" ref="AA70:AA80" si="77">AA69+Y70</f>
        <v>-40864246</v>
      </c>
      <c r="AB70" s="15"/>
      <c r="AC70" s="15"/>
      <c r="AD70" s="15"/>
      <c r="AE70" s="15"/>
      <c r="AF70" s="15"/>
      <c r="AG70" s="15"/>
      <c r="AH70" s="15"/>
      <c r="AI70" s="15"/>
      <c r="AJ70" s="15"/>
      <c r="AK70" s="15"/>
      <c r="AL70" s="15"/>
      <c r="AM70" s="15"/>
      <c r="AN70" s="15"/>
      <c r="AO70" s="15"/>
      <c r="AP70" s="15"/>
      <c r="AQ70" s="15"/>
    </row>
    <row r="71" ht="12.75" customHeight="1">
      <c r="A71" s="15" t="s">
        <v>21</v>
      </c>
      <c r="B71" s="24">
        <v>2009.0</v>
      </c>
      <c r="C71" s="25">
        <f>SUM('Single-Family'!C71+'Multi-Family'!C71+'Non-Residential - New Const'!C72)</f>
        <v>3</v>
      </c>
      <c r="D71" s="26">
        <f>SUM('Single-Family'!D71+'Multi-Family'!E71+'Non-Residential - New Const'!D72)</f>
        <v>440700</v>
      </c>
      <c r="E71" s="27"/>
      <c r="F71" s="28"/>
      <c r="G71" s="25">
        <f>SUM('Single-Family'!G71+'Multi-Family'!I71+'Non-Residential - New Const'!G72)</f>
        <v>103</v>
      </c>
      <c r="H71" s="26">
        <f>SUM('Single-Family'!H71+'Multi-Family'!K71+'Non-Residential - New Const'!H72)</f>
        <v>22662565</v>
      </c>
      <c r="I71" s="25">
        <f>SUM('Single-Family'!I71+'Multi-Family'!L71+'Non-Residential - New Const'!I72)</f>
        <v>46</v>
      </c>
      <c r="J71" s="26">
        <f>SUM('Single-Family'!J71+'Multi-Family'!N71+'Non-Residential - New Const'!J72)</f>
        <v>9518877</v>
      </c>
      <c r="K71" s="25">
        <f>SUM('Single-Family'!K71+'Multi-Family'!O71+'Non-Residential - New Const'!K72)</f>
        <v>0</v>
      </c>
      <c r="L71" s="26">
        <f>SUM('Single-Family'!L71+'Multi-Family'!Q71+'Non-Residential - New Const'!L72)</f>
        <v>0</v>
      </c>
      <c r="M71" s="25">
        <f>SUM('Single-Family'!M71+'Multi-Family'!R71+'Non-Residential - New Const'!M72)</f>
        <v>5</v>
      </c>
      <c r="N71" s="26">
        <f>SUM('Single-Family'!N71+'Multi-Family'!T71+'Non-Residential - New Const'!N72)</f>
        <v>616193</v>
      </c>
      <c r="O71" s="25">
        <f>SUM('Single-Family'!O71+'Multi-Family'!U71+'Non-Residential - New Const'!O72)</f>
        <v>0</v>
      </c>
      <c r="P71" s="26">
        <f>SUM('Single-Family'!P71+'Multi-Family'!W71+'Non-Residential - New Const'!P72)</f>
        <v>0</v>
      </c>
      <c r="Q71" s="25">
        <f>SUM('Single-Family'!Q71+'Multi-Family'!X71+'Non-Residential - New Const'!Q72)</f>
        <v>0</v>
      </c>
      <c r="R71" s="26">
        <f>SUM('Single-Family'!R71+'Multi-Family'!Z71+'Non-Residential - New Const'!R72)</f>
        <v>0</v>
      </c>
      <c r="S71" s="29">
        <f>SUM('Single-Family'!S71+'Multi-Family'!AA71+'Non-Residential - New Const'!S72)</f>
        <v>12</v>
      </c>
      <c r="T71" s="29">
        <f>SUM('Single-Family'!T71+'Multi-Family'!AC71+'Non-Residential - New Const'!T72)</f>
        <v>1628283</v>
      </c>
      <c r="U71" s="30">
        <f t="shared" ref="U71:V71" si="76">SUM(C71,G71,I71,K71,M71,O71,Q71,S71)</f>
        <v>169</v>
      </c>
      <c r="V71" s="31">
        <f t="shared" si="76"/>
        <v>34866618</v>
      </c>
      <c r="W71" s="51">
        <f>U71-Total!U58</f>
        <v>-67</v>
      </c>
      <c r="X71" s="52">
        <f>W71/Total!U58</f>
        <v>-0.2838983051</v>
      </c>
      <c r="Y71" s="53">
        <f>V71-Total!V58</f>
        <v>-47613724</v>
      </c>
      <c r="Z71" s="52">
        <f>Y71/Total!V58</f>
        <v>-0.5772736005</v>
      </c>
      <c r="AA71" s="53">
        <f t="shared" si="77"/>
        <v>-88477970</v>
      </c>
      <c r="AB71" s="15"/>
      <c r="AC71" s="15"/>
      <c r="AD71" s="15"/>
      <c r="AE71" s="15"/>
      <c r="AF71" s="15"/>
      <c r="AG71" s="15"/>
      <c r="AH71" s="15"/>
      <c r="AI71" s="15"/>
      <c r="AJ71" s="15"/>
      <c r="AK71" s="15"/>
      <c r="AL71" s="15"/>
      <c r="AM71" s="15"/>
      <c r="AN71" s="15"/>
      <c r="AO71" s="15"/>
      <c r="AP71" s="15"/>
      <c r="AQ71" s="15"/>
    </row>
    <row r="72" ht="12.75" customHeight="1">
      <c r="A72" s="15" t="s">
        <v>22</v>
      </c>
      <c r="B72" s="24">
        <v>2009.0</v>
      </c>
      <c r="C72" s="25">
        <f>SUM('Single-Family'!C72+'Multi-Family'!C72+'Non-Residential - New Const'!C73)</f>
        <v>5</v>
      </c>
      <c r="D72" s="26">
        <f>SUM('Single-Family'!D72+'Multi-Family'!E72+'Non-Residential - New Const'!D73)</f>
        <v>766350</v>
      </c>
      <c r="E72" s="27"/>
      <c r="F72" s="28"/>
      <c r="G72" s="25">
        <f>SUM('Single-Family'!G72+'Multi-Family'!I72+'Non-Residential - New Const'!G73)</f>
        <v>133</v>
      </c>
      <c r="H72" s="26">
        <f>SUM('Single-Family'!H72+'Multi-Family'!K72+'Non-Residential - New Const'!H73)</f>
        <v>33898273</v>
      </c>
      <c r="I72" s="25">
        <f>SUM('Single-Family'!I72+'Multi-Family'!L72+'Non-Residential - New Const'!I73)</f>
        <v>126</v>
      </c>
      <c r="J72" s="26">
        <f>SUM('Single-Family'!J72+'Multi-Family'!N72+'Non-Residential - New Const'!J73)</f>
        <v>25973725</v>
      </c>
      <c r="K72" s="25">
        <f>SUM('Single-Family'!K72+'Multi-Family'!O72+'Non-Residential - New Const'!K73)</f>
        <v>3</v>
      </c>
      <c r="L72" s="26">
        <f>SUM('Single-Family'!L72+'Multi-Family'!Q72+'Non-Residential - New Const'!L73)</f>
        <v>570500</v>
      </c>
      <c r="M72" s="25">
        <f>SUM('Single-Family'!M72+'Multi-Family'!R72+'Non-Residential - New Const'!M73)</f>
        <v>5</v>
      </c>
      <c r="N72" s="26">
        <f>SUM('Single-Family'!N72+'Multi-Family'!T72+'Non-Residential - New Const'!N73)</f>
        <v>704259</v>
      </c>
      <c r="O72" s="25">
        <f>SUM('Single-Family'!O72+'Multi-Family'!U72+'Non-Residential - New Const'!O73)</f>
        <v>0</v>
      </c>
      <c r="P72" s="26">
        <f>SUM('Single-Family'!P72+'Multi-Family'!W72+'Non-Residential - New Const'!P73)</f>
        <v>0</v>
      </c>
      <c r="Q72" s="25">
        <f>SUM('Single-Family'!Q72+'Multi-Family'!X72+'Non-Residential - New Const'!Q73)</f>
        <v>0</v>
      </c>
      <c r="R72" s="26">
        <f>SUM('Single-Family'!R72+'Multi-Family'!Z72+'Non-Residential - New Const'!R73)</f>
        <v>0</v>
      </c>
      <c r="S72" s="29">
        <f>SUM('Single-Family'!S72+'Multi-Family'!AA72+'Non-Residential - New Const'!S73)</f>
        <v>14</v>
      </c>
      <c r="T72" s="29">
        <f>SUM('Single-Family'!T72+'Multi-Family'!AC72+'Non-Residential - New Const'!T73)</f>
        <v>1901714</v>
      </c>
      <c r="U72" s="30">
        <f t="shared" ref="U72:V72" si="78">SUM(C72,G72,I72,K72,M72,O72,Q72,S72)</f>
        <v>286</v>
      </c>
      <c r="V72" s="31">
        <f t="shared" si="78"/>
        <v>63814821</v>
      </c>
      <c r="W72" s="51">
        <f>U72-Total!U59</f>
        <v>-24</v>
      </c>
      <c r="X72" s="52">
        <f>W72/Total!U59</f>
        <v>-0.07741935484</v>
      </c>
      <c r="Y72" s="53">
        <f>V72-Total!V59</f>
        <v>-14649579</v>
      </c>
      <c r="Z72" s="52">
        <f>Y72/Total!V59</f>
        <v>-0.1867035114</v>
      </c>
      <c r="AA72" s="53">
        <f t="shared" si="77"/>
        <v>-103127549</v>
      </c>
      <c r="AB72" s="15"/>
      <c r="AC72" s="15"/>
      <c r="AD72" s="15"/>
      <c r="AE72" s="15"/>
      <c r="AF72" s="15"/>
      <c r="AG72" s="15"/>
      <c r="AH72" s="15"/>
      <c r="AI72" s="15"/>
      <c r="AJ72" s="15"/>
      <c r="AK72" s="15"/>
      <c r="AL72" s="15"/>
      <c r="AM72" s="15"/>
      <c r="AN72" s="15"/>
      <c r="AO72" s="15"/>
      <c r="AP72" s="15"/>
      <c r="AQ72" s="15"/>
    </row>
    <row r="73" ht="12.75" customHeight="1">
      <c r="A73" s="15" t="s">
        <v>23</v>
      </c>
      <c r="B73" s="24">
        <v>2009.0</v>
      </c>
      <c r="C73" s="25">
        <f>SUM('Single-Family'!C73+'Multi-Family'!C73+'Non-Residential - New Const'!C74)</f>
        <v>3</v>
      </c>
      <c r="D73" s="26">
        <f>SUM('Single-Family'!D73+'Multi-Family'!E73+'Non-Residential - New Const'!D74)</f>
        <v>392058</v>
      </c>
      <c r="E73" s="27"/>
      <c r="F73" s="28"/>
      <c r="G73" s="25">
        <f>SUM('Single-Family'!G73+'Multi-Family'!I73+'Non-Residential - New Const'!G74)</f>
        <v>172</v>
      </c>
      <c r="H73" s="26">
        <f>SUM('Single-Family'!H73+'Multi-Family'!K73+'Non-Residential - New Const'!H74)</f>
        <v>20311491</v>
      </c>
      <c r="I73" s="25">
        <f>SUM('Single-Family'!I73+'Multi-Family'!L73+'Non-Residential - New Const'!I74)</f>
        <v>144</v>
      </c>
      <c r="J73" s="26">
        <f>SUM('Single-Family'!J73+'Multi-Family'!N73+'Non-Residential - New Const'!J74)</f>
        <v>32959727</v>
      </c>
      <c r="K73" s="25">
        <f>SUM('Single-Family'!K73+'Multi-Family'!O73+'Non-Residential - New Const'!K74)</f>
        <v>1</v>
      </c>
      <c r="L73" s="26">
        <f>SUM('Single-Family'!L73+'Multi-Family'!Q73+'Non-Residential - New Const'!L74)</f>
        <v>215000</v>
      </c>
      <c r="M73" s="25">
        <f>SUM('Single-Family'!M73+'Multi-Family'!R73+'Non-Residential - New Const'!M74)</f>
        <v>5</v>
      </c>
      <c r="N73" s="26">
        <f>SUM('Single-Family'!N73+'Multi-Family'!T73+'Non-Residential - New Const'!N74)</f>
        <v>878553</v>
      </c>
      <c r="O73" s="25">
        <f>SUM('Single-Family'!O73+'Multi-Family'!U73+'Non-Residential - New Const'!O74)</f>
        <v>0</v>
      </c>
      <c r="P73" s="26">
        <f>SUM('Single-Family'!P73+'Multi-Family'!W73+'Non-Residential - New Const'!P74)</f>
        <v>0</v>
      </c>
      <c r="Q73" s="25">
        <f>SUM('Single-Family'!Q73+'Multi-Family'!X73+'Non-Residential - New Const'!Q74)</f>
        <v>0</v>
      </c>
      <c r="R73" s="26">
        <f>SUM('Single-Family'!R73+'Multi-Family'!Z73+'Non-Residential - New Const'!R74)</f>
        <v>0</v>
      </c>
      <c r="S73" s="29">
        <f>SUM('Single-Family'!S73+'Multi-Family'!AA73+'Non-Residential - New Const'!S74)</f>
        <v>12</v>
      </c>
      <c r="T73" s="29">
        <f>SUM('Single-Family'!T73+'Multi-Family'!AC73+'Non-Residential - New Const'!T74)</f>
        <v>1734362</v>
      </c>
      <c r="U73" s="30">
        <f t="shared" ref="U73:V73" si="79">SUM(C73,G73,I73,K73,M73,O73,Q73,S73)</f>
        <v>337</v>
      </c>
      <c r="V73" s="31">
        <f t="shared" si="79"/>
        <v>56491191</v>
      </c>
      <c r="W73" s="51">
        <f>U73-Total!U60</f>
        <v>-39</v>
      </c>
      <c r="X73" s="52">
        <f>W73/Total!U60</f>
        <v>-0.1037234043</v>
      </c>
      <c r="Y73" s="53">
        <f>V73-Total!V60</f>
        <v>-44039880</v>
      </c>
      <c r="Z73" s="52">
        <f>Y73/Total!V60</f>
        <v>-0.4380723249</v>
      </c>
      <c r="AA73" s="53">
        <f t="shared" si="77"/>
        <v>-147167429</v>
      </c>
      <c r="AB73" s="15"/>
      <c r="AC73" s="15"/>
      <c r="AD73" s="15"/>
      <c r="AE73" s="15"/>
      <c r="AF73" s="15"/>
      <c r="AG73" s="15"/>
      <c r="AH73" s="15"/>
      <c r="AI73" s="15"/>
      <c r="AJ73" s="15"/>
      <c r="AK73" s="15"/>
      <c r="AL73" s="15"/>
      <c r="AM73" s="15"/>
      <c r="AN73" s="15"/>
      <c r="AO73" s="15"/>
      <c r="AP73" s="15"/>
      <c r="AQ73" s="15"/>
    </row>
    <row r="74" ht="12.75" customHeight="1">
      <c r="A74" s="15" t="s">
        <v>32</v>
      </c>
      <c r="B74" s="24">
        <v>2009.0</v>
      </c>
      <c r="C74" s="25">
        <f>SUM('Single-Family'!C74+'Multi-Family'!C74+'Non-Residential - New Const'!C75)</f>
        <v>5</v>
      </c>
      <c r="D74" s="26">
        <f>SUM('Single-Family'!D74+'Multi-Family'!E74+'Non-Residential - New Const'!D75)</f>
        <v>874799</v>
      </c>
      <c r="E74" s="27"/>
      <c r="F74" s="28"/>
      <c r="G74" s="25">
        <f>SUM('Single-Family'!G74+'Multi-Family'!I74+'Non-Residential - New Const'!G75)</f>
        <v>269</v>
      </c>
      <c r="H74" s="26">
        <f>SUM('Single-Family'!H74+'Multi-Family'!K74+'Non-Residential - New Const'!H75)</f>
        <v>47252470</v>
      </c>
      <c r="I74" s="25">
        <f>SUM('Single-Family'!I74+'Multi-Family'!L74+'Non-Residential - New Const'!I75)</f>
        <v>130</v>
      </c>
      <c r="J74" s="26">
        <f>SUM('Single-Family'!J74+'Multi-Family'!N74+'Non-Residential - New Const'!J75)</f>
        <v>30499725</v>
      </c>
      <c r="K74" s="25">
        <f>SUM('Single-Family'!K74+'Multi-Family'!O74+'Non-Residential - New Const'!K75)</f>
        <v>0</v>
      </c>
      <c r="L74" s="26">
        <f>SUM('Single-Family'!L74+'Multi-Family'!Q74+'Non-Residential - New Const'!L75)</f>
        <v>0</v>
      </c>
      <c r="M74" s="25">
        <f>SUM('Single-Family'!M74+'Multi-Family'!R74+'Non-Residential - New Const'!M75)</f>
        <v>4</v>
      </c>
      <c r="N74" s="26">
        <f>SUM('Single-Family'!N74+'Multi-Family'!T74+'Non-Residential - New Const'!N75)</f>
        <v>670927</v>
      </c>
      <c r="O74" s="25">
        <f>SUM('Single-Family'!O74+'Multi-Family'!U74+'Non-Residential - New Const'!O75)</f>
        <v>0</v>
      </c>
      <c r="P74" s="26">
        <f>SUM('Single-Family'!P74+'Multi-Family'!W74+'Non-Residential - New Const'!P75)</f>
        <v>0</v>
      </c>
      <c r="Q74" s="25">
        <f>SUM('Single-Family'!Q74+'Multi-Family'!X74+'Non-Residential - New Const'!Q75)</f>
        <v>0</v>
      </c>
      <c r="R74" s="26">
        <f>SUM('Single-Family'!R74+'Multi-Family'!Z74+'Non-Residential - New Const'!R75)</f>
        <v>0</v>
      </c>
      <c r="S74" s="29">
        <f>SUM('Single-Family'!S74+'Multi-Family'!AA74+'Non-Residential - New Const'!S75)</f>
        <v>10</v>
      </c>
      <c r="T74" s="29">
        <f>SUM('Single-Family'!T74+'Multi-Family'!AC74+'Non-Residential - New Const'!T75)</f>
        <v>7951893</v>
      </c>
      <c r="U74" s="30">
        <f t="shared" ref="U74:V74" si="80">SUM(C74,G74,I74,K74,M74,O74,Q74,S74)</f>
        <v>418</v>
      </c>
      <c r="V74" s="31">
        <f t="shared" si="80"/>
        <v>87249814</v>
      </c>
      <c r="W74" s="51">
        <f>U74-Total!U61</f>
        <v>46</v>
      </c>
      <c r="X74" s="52">
        <f>W74/Total!U61</f>
        <v>0.123655914</v>
      </c>
      <c r="Y74" s="53">
        <f>V74-Total!V61</f>
        <v>25660653</v>
      </c>
      <c r="Z74" s="52">
        <f>Y74/Total!V61</f>
        <v>0.4166423537</v>
      </c>
      <c r="AA74" s="53">
        <f t="shared" si="77"/>
        <v>-121506776</v>
      </c>
      <c r="AB74" s="15"/>
      <c r="AC74" s="15"/>
      <c r="AD74" s="15"/>
      <c r="AE74" s="15"/>
      <c r="AF74" s="15"/>
      <c r="AG74" s="15"/>
      <c r="AH74" s="15"/>
      <c r="AI74" s="15"/>
      <c r="AJ74" s="15"/>
      <c r="AK74" s="15"/>
      <c r="AL74" s="15"/>
      <c r="AM74" s="15"/>
      <c r="AN74" s="15"/>
      <c r="AO74" s="15"/>
      <c r="AP74" s="15"/>
      <c r="AQ74" s="15"/>
    </row>
    <row r="75" ht="12.75" customHeight="1">
      <c r="A75" s="15" t="s">
        <v>25</v>
      </c>
      <c r="B75" s="24">
        <v>2009.0</v>
      </c>
      <c r="C75" s="25">
        <f>SUM('Single-Family'!C75+'Multi-Family'!C75+'Non-Residential - New Const'!C76)</f>
        <v>6</v>
      </c>
      <c r="D75" s="26">
        <f>SUM('Single-Family'!D75+'Multi-Family'!E75+'Non-Residential - New Const'!D76)</f>
        <v>821373</v>
      </c>
      <c r="E75" s="27"/>
      <c r="F75" s="28"/>
      <c r="G75" s="25">
        <f>SUM('Single-Family'!G75+'Multi-Family'!I75+'Non-Residential - New Const'!G76)</f>
        <v>232</v>
      </c>
      <c r="H75" s="26">
        <f>SUM('Single-Family'!H75+'Multi-Family'!K75+'Non-Residential - New Const'!H76)</f>
        <v>46071364</v>
      </c>
      <c r="I75" s="25">
        <f>SUM('Single-Family'!I75+'Multi-Family'!L75+'Non-Residential - New Const'!I76)</f>
        <v>122</v>
      </c>
      <c r="J75" s="26">
        <f>SUM('Single-Family'!J75+'Multi-Family'!N75+'Non-Residential - New Const'!J76)</f>
        <v>28635780</v>
      </c>
      <c r="K75" s="25">
        <f>SUM('Single-Family'!K75+'Multi-Family'!O75+'Non-Residential - New Const'!K76)</f>
        <v>0</v>
      </c>
      <c r="L75" s="26">
        <f>SUM('Single-Family'!L75+'Multi-Family'!Q75+'Non-Residential - New Const'!L76)</f>
        <v>0</v>
      </c>
      <c r="M75" s="25">
        <f>SUM('Single-Family'!M75+'Multi-Family'!R75+'Non-Residential - New Const'!M76)</f>
        <v>6</v>
      </c>
      <c r="N75" s="26">
        <f>SUM('Single-Family'!N75+'Multi-Family'!T75+'Non-Residential - New Const'!N76)</f>
        <v>2602306</v>
      </c>
      <c r="O75" s="25">
        <f>SUM('Single-Family'!O75+'Multi-Family'!U75+'Non-Residential - New Const'!O76)</f>
        <v>0</v>
      </c>
      <c r="P75" s="26">
        <f>SUM('Single-Family'!P75+'Multi-Family'!W75+'Non-Residential - New Const'!P76)</f>
        <v>0</v>
      </c>
      <c r="Q75" s="25">
        <f>SUM('Single-Family'!Q75+'Multi-Family'!X75+'Non-Residential - New Const'!Q76)</f>
        <v>0</v>
      </c>
      <c r="R75" s="26">
        <f>SUM('Single-Family'!R75+'Multi-Family'!Z75+'Non-Residential - New Const'!R76)</f>
        <v>0</v>
      </c>
      <c r="S75" s="29">
        <f>SUM('Single-Family'!S75+'Multi-Family'!AA75+'Non-Residential - New Const'!S76)</f>
        <v>17</v>
      </c>
      <c r="T75" s="29">
        <f>SUM('Single-Family'!T75+'Multi-Family'!AC75+'Non-Residential - New Const'!T76)</f>
        <v>2312730</v>
      </c>
      <c r="U75" s="30">
        <f t="shared" ref="U75:V75" si="81">SUM(C75,G75,I75,K75,M75,O75,Q75,S75)</f>
        <v>383</v>
      </c>
      <c r="V75" s="31">
        <f t="shared" si="81"/>
        <v>80443553</v>
      </c>
      <c r="W75" s="51">
        <f>U75-Total!U62</f>
        <v>-5</v>
      </c>
      <c r="X75" s="52">
        <f>W75/Total!U62</f>
        <v>-0.01288659794</v>
      </c>
      <c r="Y75" s="53">
        <f>V75-Total!V62</f>
        <v>-5411785</v>
      </c>
      <c r="Z75" s="52">
        <f>Y75/Total!V62</f>
        <v>-0.06303376268</v>
      </c>
      <c r="AA75" s="53">
        <f t="shared" si="77"/>
        <v>-126918561</v>
      </c>
      <c r="AB75" s="15"/>
      <c r="AC75" s="15"/>
      <c r="AD75" s="15"/>
      <c r="AE75" s="15"/>
      <c r="AF75" s="15"/>
      <c r="AG75" s="15"/>
      <c r="AH75" s="15"/>
      <c r="AI75" s="15"/>
      <c r="AJ75" s="15"/>
      <c r="AK75" s="15"/>
      <c r="AL75" s="15"/>
      <c r="AM75" s="15"/>
      <c r="AN75" s="15"/>
      <c r="AO75" s="15"/>
      <c r="AP75" s="15"/>
      <c r="AQ75" s="15"/>
    </row>
    <row r="76" ht="12.75" customHeight="1">
      <c r="A76" s="15" t="s">
        <v>26</v>
      </c>
      <c r="B76" s="24">
        <v>2009.0</v>
      </c>
      <c r="C76" s="25">
        <f>SUM('Single-Family'!C76+'Multi-Family'!C76+'Non-Residential - New Const'!C77)</f>
        <v>6</v>
      </c>
      <c r="D76" s="26">
        <f>SUM('Single-Family'!D76+'Multi-Family'!E76+'Non-Residential - New Const'!D77)</f>
        <v>734598</v>
      </c>
      <c r="E76" s="27"/>
      <c r="F76" s="28"/>
      <c r="G76" s="25">
        <f>SUM('Single-Family'!G76+'Multi-Family'!I76+'Non-Residential - New Const'!G77)</f>
        <v>132</v>
      </c>
      <c r="H76" s="26">
        <f>SUM('Single-Family'!H76+'Multi-Family'!K76+'Non-Residential - New Const'!H77)</f>
        <v>23228685</v>
      </c>
      <c r="I76" s="25">
        <f>SUM('Single-Family'!I76+'Multi-Family'!L76+'Non-Residential - New Const'!I77)</f>
        <v>119</v>
      </c>
      <c r="J76" s="26">
        <f>SUM('Single-Family'!J76+'Multi-Family'!N76+'Non-Residential - New Const'!J77)</f>
        <v>42580273</v>
      </c>
      <c r="K76" s="25">
        <f>SUM('Single-Family'!K76+'Multi-Family'!O76+'Non-Residential - New Const'!K77)</f>
        <v>1</v>
      </c>
      <c r="L76" s="26">
        <f>SUM('Single-Family'!L76+'Multi-Family'!Q76+'Non-Residential - New Const'!L77)</f>
        <v>123270</v>
      </c>
      <c r="M76" s="25">
        <f>SUM('Single-Family'!M76+'Multi-Family'!R76+'Non-Residential - New Const'!M77)</f>
        <v>3</v>
      </c>
      <c r="N76" s="26">
        <f>SUM('Single-Family'!N76+'Multi-Family'!T76+'Non-Residential - New Const'!N77)</f>
        <v>147142</v>
      </c>
      <c r="O76" s="25">
        <f>SUM('Single-Family'!O76+'Multi-Family'!U76+'Non-Residential - New Const'!O77)</f>
        <v>0</v>
      </c>
      <c r="P76" s="26">
        <f>SUM('Single-Family'!P76+'Multi-Family'!W76+'Non-Residential - New Const'!P77)</f>
        <v>0</v>
      </c>
      <c r="Q76" s="25">
        <f>SUM('Single-Family'!Q76+'Multi-Family'!X76+'Non-Residential - New Const'!Q77)</f>
        <v>0</v>
      </c>
      <c r="R76" s="26">
        <f>SUM('Single-Family'!R76+'Multi-Family'!Z76+'Non-Residential - New Const'!R77)</f>
        <v>0</v>
      </c>
      <c r="S76" s="29">
        <f>SUM('Single-Family'!S76+'Multi-Family'!AA76+'Non-Residential - New Const'!S77)</f>
        <v>10</v>
      </c>
      <c r="T76" s="29">
        <f>SUM('Single-Family'!T76+'Multi-Family'!AC76+'Non-Residential - New Const'!T77)</f>
        <v>1452002</v>
      </c>
      <c r="U76" s="30">
        <f t="shared" ref="U76:V76" si="82">SUM(C76,G76,I76,K76,M76,O76,Q76,S76)</f>
        <v>271</v>
      </c>
      <c r="V76" s="31">
        <f t="shared" si="82"/>
        <v>68265970</v>
      </c>
      <c r="W76" s="51">
        <f>U76-Total!U63</f>
        <v>-36</v>
      </c>
      <c r="X76" s="52">
        <f>W76/Total!U63</f>
        <v>-0.1172638436</v>
      </c>
      <c r="Y76" s="53">
        <f>V76-Total!V63</f>
        <v>-3622140</v>
      </c>
      <c r="Z76" s="52">
        <f>Y76/Total!V63</f>
        <v>-0.05038580093</v>
      </c>
      <c r="AA76" s="53">
        <f t="shared" si="77"/>
        <v>-130540701</v>
      </c>
      <c r="AB76" s="15"/>
      <c r="AC76" s="15"/>
      <c r="AD76" s="15"/>
      <c r="AE76" s="15"/>
      <c r="AF76" s="15"/>
      <c r="AG76" s="15"/>
      <c r="AH76" s="15"/>
      <c r="AI76" s="15"/>
      <c r="AJ76" s="15"/>
      <c r="AK76" s="15"/>
      <c r="AL76" s="15"/>
      <c r="AM76" s="15"/>
      <c r="AN76" s="15"/>
      <c r="AO76" s="15"/>
      <c r="AP76" s="15"/>
      <c r="AQ76" s="15"/>
    </row>
    <row r="77" ht="12.75" customHeight="1">
      <c r="A77" s="15" t="s">
        <v>27</v>
      </c>
      <c r="B77" s="24">
        <v>2009.0</v>
      </c>
      <c r="C77" s="25">
        <f>SUM('Single-Family'!C77+'Multi-Family'!C77+'Non-Residential - New Const'!C78)</f>
        <v>9</v>
      </c>
      <c r="D77" s="26">
        <f>SUM('Single-Family'!D77+'Multi-Family'!E77+'Non-Residential - New Const'!D78)</f>
        <v>1322724</v>
      </c>
      <c r="E77" s="27"/>
      <c r="F77" s="28"/>
      <c r="G77" s="25">
        <f>SUM('Single-Family'!G77+'Multi-Family'!I77+'Non-Residential - New Const'!G78)</f>
        <v>87</v>
      </c>
      <c r="H77" s="26">
        <f>SUM('Single-Family'!H77+'Multi-Family'!K77+'Non-Residential - New Const'!H78)</f>
        <v>18553643</v>
      </c>
      <c r="I77" s="25">
        <f>SUM('Single-Family'!I77+'Multi-Family'!L77+'Non-Residential - New Const'!I78)</f>
        <v>59</v>
      </c>
      <c r="J77" s="26">
        <f>SUM('Single-Family'!J77+'Multi-Family'!N77+'Non-Residential - New Const'!J78)</f>
        <v>15280679</v>
      </c>
      <c r="K77" s="25">
        <f>SUM('Single-Family'!K77+'Multi-Family'!O77+'Non-Residential - New Const'!K78)</f>
        <v>0</v>
      </c>
      <c r="L77" s="26">
        <f>SUM('Single-Family'!L77+'Multi-Family'!Q77+'Non-Residential - New Const'!L78)</f>
        <v>0</v>
      </c>
      <c r="M77" s="25">
        <f>SUM('Single-Family'!M77+'Multi-Family'!R77+'Non-Residential - New Const'!M78)</f>
        <v>6</v>
      </c>
      <c r="N77" s="26">
        <f>SUM('Single-Family'!N77+'Multi-Family'!T77+'Non-Residential - New Const'!N78)</f>
        <v>1139862</v>
      </c>
      <c r="O77" s="25">
        <f>SUM('Single-Family'!O77+'Multi-Family'!U77+'Non-Residential - New Const'!O78)</f>
        <v>0</v>
      </c>
      <c r="P77" s="26">
        <f>SUM('Single-Family'!P77+'Multi-Family'!W77+'Non-Residential - New Const'!P78)</f>
        <v>0</v>
      </c>
      <c r="Q77" s="25">
        <f>SUM('Single-Family'!Q77+'Multi-Family'!X77+'Non-Residential - New Const'!Q78)</f>
        <v>0</v>
      </c>
      <c r="R77" s="26">
        <f>SUM('Single-Family'!R77+'Multi-Family'!Z77+'Non-Residential - New Const'!R78)</f>
        <v>0</v>
      </c>
      <c r="S77" s="29">
        <f>SUM('Single-Family'!S77+'Multi-Family'!AA77+'Non-Residential - New Const'!S78)</f>
        <v>10</v>
      </c>
      <c r="T77" s="29">
        <f>SUM('Single-Family'!T77+'Multi-Family'!AC77+'Non-Residential - New Const'!T78)</f>
        <v>1290401</v>
      </c>
      <c r="U77" s="30">
        <f t="shared" ref="U77:V77" si="83">SUM(C77,G77,I77,K77,M77,O77,Q77,S77)</f>
        <v>171</v>
      </c>
      <c r="V77" s="31">
        <f t="shared" si="83"/>
        <v>37587309</v>
      </c>
      <c r="W77" s="51">
        <f>U77-Total!U64</f>
        <v>-174</v>
      </c>
      <c r="X77" s="52">
        <f>W77/Total!U64</f>
        <v>-0.5043478261</v>
      </c>
      <c r="Y77" s="53">
        <f>V77-Total!V64</f>
        <v>-90796056</v>
      </c>
      <c r="Z77" s="52">
        <f>Y77/Total!V64</f>
        <v>-0.707226018</v>
      </c>
      <c r="AA77" s="53">
        <f t="shared" si="77"/>
        <v>-221336757</v>
      </c>
      <c r="AB77" s="15"/>
      <c r="AC77" s="15"/>
      <c r="AD77" s="15"/>
      <c r="AE77" s="15"/>
      <c r="AF77" s="15"/>
      <c r="AG77" s="15"/>
      <c r="AH77" s="15"/>
      <c r="AI77" s="15"/>
      <c r="AJ77" s="15"/>
      <c r="AK77" s="15"/>
      <c r="AL77" s="15"/>
      <c r="AM77" s="15"/>
      <c r="AN77" s="15"/>
      <c r="AO77" s="15"/>
      <c r="AP77" s="15"/>
      <c r="AQ77" s="15"/>
    </row>
    <row r="78" ht="12.75" customHeight="1">
      <c r="A78" s="15" t="s">
        <v>28</v>
      </c>
      <c r="B78" s="24">
        <v>2009.0</v>
      </c>
      <c r="C78" s="25">
        <f>SUM('Single-Family'!C78+'Multi-Family'!C78+'Non-Residential - New Const'!C79)</f>
        <v>1</v>
      </c>
      <c r="D78" s="26">
        <f>SUM('Single-Family'!D78+'Multi-Family'!E78+'Non-Residential - New Const'!D79)</f>
        <v>160684</v>
      </c>
      <c r="E78" s="27"/>
      <c r="F78" s="28"/>
      <c r="G78" s="25">
        <f>SUM('Single-Family'!G78+'Multi-Family'!I78+'Non-Residential - New Const'!G79)</f>
        <v>157</v>
      </c>
      <c r="H78" s="26">
        <f>SUM('Single-Family'!H78+'Multi-Family'!K78+'Non-Residential - New Const'!H79)</f>
        <v>22243833</v>
      </c>
      <c r="I78" s="25">
        <f>SUM('Single-Family'!I78+'Multi-Family'!L78+'Non-Residential - New Const'!I79)</f>
        <v>57</v>
      </c>
      <c r="J78" s="26">
        <f>SUM('Single-Family'!J78+'Multi-Family'!N78+'Non-Residential - New Const'!J79)</f>
        <v>13517606</v>
      </c>
      <c r="K78" s="25">
        <f>SUM('Single-Family'!K78+'Multi-Family'!O78+'Non-Residential - New Const'!K79)</f>
        <v>3</v>
      </c>
      <c r="L78" s="26">
        <f>SUM('Single-Family'!L78+'Multi-Family'!Q78+'Non-Residential - New Const'!L79)</f>
        <v>510000</v>
      </c>
      <c r="M78" s="25">
        <f>SUM('Single-Family'!M78+'Multi-Family'!R78+'Non-Residential - New Const'!M79)</f>
        <v>7</v>
      </c>
      <c r="N78" s="26">
        <f>SUM('Single-Family'!N78+'Multi-Family'!T78+'Non-Residential - New Const'!N79)</f>
        <v>1480440</v>
      </c>
      <c r="O78" s="25">
        <f>SUM('Single-Family'!O78+'Multi-Family'!U78+'Non-Residential - New Const'!O79)</f>
        <v>0</v>
      </c>
      <c r="P78" s="26">
        <f>SUM('Single-Family'!P78+'Multi-Family'!W78+'Non-Residential - New Const'!P79)</f>
        <v>0</v>
      </c>
      <c r="Q78" s="25">
        <f>SUM('Single-Family'!Q78+'Multi-Family'!X78+'Non-Residential - New Const'!Q79)</f>
        <v>0</v>
      </c>
      <c r="R78" s="26">
        <f>SUM('Single-Family'!R78+'Multi-Family'!Z78+'Non-Residential - New Const'!R79)</f>
        <v>0</v>
      </c>
      <c r="S78" s="29">
        <f>SUM('Single-Family'!S78+'Multi-Family'!AA78+'Non-Residential - New Const'!S79)</f>
        <v>18</v>
      </c>
      <c r="T78" s="29">
        <f>SUM('Single-Family'!T78+'Multi-Family'!AC78+'Non-Residential - New Const'!T79)</f>
        <v>2650625</v>
      </c>
      <c r="U78" s="30">
        <f t="shared" ref="U78:V78" si="84">SUM(C78,G78,I78,K78,M78,O78,Q78,S78)</f>
        <v>243</v>
      </c>
      <c r="V78" s="31">
        <f t="shared" si="84"/>
        <v>40563188</v>
      </c>
      <c r="W78" s="51">
        <f>U78-Total!U65</f>
        <v>-33</v>
      </c>
      <c r="X78" s="52">
        <f>W78/Total!U65</f>
        <v>-0.1195652174</v>
      </c>
      <c r="Y78" s="53">
        <f>V78-Total!V65</f>
        <v>-93679358</v>
      </c>
      <c r="Z78" s="52">
        <f>Y78/Total!V65</f>
        <v>-0.6978365711</v>
      </c>
      <c r="AA78" s="53">
        <f t="shared" si="77"/>
        <v>-315016115</v>
      </c>
      <c r="AB78" s="15"/>
      <c r="AC78" s="15"/>
      <c r="AD78" s="15"/>
      <c r="AE78" s="15"/>
      <c r="AF78" s="15"/>
      <c r="AG78" s="15"/>
      <c r="AH78" s="15"/>
      <c r="AI78" s="15"/>
      <c r="AJ78" s="15"/>
      <c r="AK78" s="15"/>
      <c r="AL78" s="15"/>
      <c r="AM78" s="15"/>
      <c r="AN78" s="15"/>
      <c r="AO78" s="15"/>
      <c r="AP78" s="15"/>
      <c r="AQ78" s="15"/>
    </row>
    <row r="79" ht="12.75" customHeight="1">
      <c r="A79" s="15" t="s">
        <v>29</v>
      </c>
      <c r="B79" s="24">
        <v>2009.0</v>
      </c>
      <c r="C79" s="25">
        <f>SUM('Single-Family'!C79+'Multi-Family'!C79+'Non-Residential - New Const'!C80)</f>
        <v>8</v>
      </c>
      <c r="D79" s="26">
        <f>SUM('Single-Family'!D79+'Multi-Family'!E79+'Non-Residential - New Const'!D80)</f>
        <v>992392</v>
      </c>
      <c r="E79" s="27"/>
      <c r="F79" s="28"/>
      <c r="G79" s="25">
        <f>SUM('Single-Family'!G79+'Multi-Family'!I79+'Non-Residential - New Const'!G80)</f>
        <v>104</v>
      </c>
      <c r="H79" s="26">
        <f>SUM('Single-Family'!H79+'Multi-Family'!K79+'Non-Residential - New Const'!H80)</f>
        <v>21014118</v>
      </c>
      <c r="I79" s="25">
        <f>SUM('Single-Family'!I79+'Multi-Family'!L79+'Non-Residential - New Const'!I80)</f>
        <v>54</v>
      </c>
      <c r="J79" s="26">
        <f>SUM('Single-Family'!J79+'Multi-Family'!N79+'Non-Residential - New Const'!J80)</f>
        <v>22311455</v>
      </c>
      <c r="K79" s="25">
        <f>SUM('Single-Family'!K79+'Multi-Family'!O79+'Non-Residential - New Const'!K80)</f>
        <v>1</v>
      </c>
      <c r="L79" s="26">
        <f>SUM('Single-Family'!L79+'Multi-Family'!Q79+'Non-Residential - New Const'!L80)</f>
        <v>175000</v>
      </c>
      <c r="M79" s="25">
        <f>SUM('Single-Family'!M79+'Multi-Family'!R79+'Non-Residential - New Const'!M80)</f>
        <v>2</v>
      </c>
      <c r="N79" s="26">
        <f>SUM('Single-Family'!N79+'Multi-Family'!T79+'Non-Residential - New Const'!N80)</f>
        <v>236316</v>
      </c>
      <c r="O79" s="25">
        <f>SUM('Single-Family'!O79+'Multi-Family'!U79+'Non-Residential - New Const'!O80)</f>
        <v>0</v>
      </c>
      <c r="P79" s="26">
        <f>SUM('Single-Family'!P79+'Multi-Family'!W79+'Non-Residential - New Const'!P80)</f>
        <v>0</v>
      </c>
      <c r="Q79" s="25">
        <f>SUM('Single-Family'!Q79+'Multi-Family'!X79+'Non-Residential - New Const'!Q80)</f>
        <v>0</v>
      </c>
      <c r="R79" s="26">
        <f>SUM('Single-Family'!R79+'Multi-Family'!Z79+'Non-Residential - New Const'!R80)</f>
        <v>0</v>
      </c>
      <c r="S79" s="29">
        <f>SUM('Single-Family'!S79+'Multi-Family'!AA79+'Non-Residential - New Const'!S80)</f>
        <v>13</v>
      </c>
      <c r="T79" s="29">
        <f>SUM('Single-Family'!T79+'Multi-Family'!AC79+'Non-Residential - New Const'!T80)</f>
        <v>1820875</v>
      </c>
      <c r="U79" s="30">
        <f t="shared" ref="U79:V79" si="85">SUM(C79,G79,I79,K79,M79,O79,Q79,S79)</f>
        <v>182</v>
      </c>
      <c r="V79" s="31">
        <f t="shared" si="85"/>
        <v>46550156</v>
      </c>
      <c r="W79" s="51">
        <f>U79-Total!U66</f>
        <v>42</v>
      </c>
      <c r="X79" s="52">
        <f>W79/Total!U66</f>
        <v>0.3</v>
      </c>
      <c r="Y79" s="53">
        <f>V79-Total!V66</f>
        <v>-7167378</v>
      </c>
      <c r="Z79" s="52">
        <f>Y79/Total!V66</f>
        <v>-0.1334271599</v>
      </c>
      <c r="AA79" s="53">
        <f t="shared" si="77"/>
        <v>-322183493</v>
      </c>
      <c r="AB79" s="15"/>
      <c r="AC79" s="15"/>
      <c r="AD79" s="15"/>
      <c r="AE79" s="15"/>
      <c r="AF79" s="15"/>
      <c r="AG79" s="15"/>
      <c r="AH79" s="15"/>
      <c r="AI79" s="15"/>
      <c r="AJ79" s="15"/>
      <c r="AK79" s="15"/>
      <c r="AL79" s="15"/>
      <c r="AM79" s="15"/>
      <c r="AN79" s="15"/>
      <c r="AO79" s="15"/>
      <c r="AP79" s="15"/>
      <c r="AQ79" s="15"/>
    </row>
    <row r="80" ht="12.75" customHeight="1">
      <c r="A80" s="15" t="s">
        <v>30</v>
      </c>
      <c r="B80" s="24">
        <v>2009.0</v>
      </c>
      <c r="C80" s="25">
        <f>SUM('Single-Family'!C80+'Multi-Family'!C80+'Non-Residential - New Const'!C81)</f>
        <v>5</v>
      </c>
      <c r="D80" s="26">
        <f>SUM('Single-Family'!D80+'Multi-Family'!E80+'Non-Residential - New Const'!D81)</f>
        <v>554486</v>
      </c>
      <c r="E80" s="27"/>
      <c r="F80" s="28"/>
      <c r="G80" s="25">
        <f>SUM('Single-Family'!G80+'Multi-Family'!I80+'Non-Residential - New Const'!G81)</f>
        <v>96</v>
      </c>
      <c r="H80" s="26">
        <f>SUM('Single-Family'!H80+'Multi-Family'!K80+'Non-Residential - New Const'!H81)</f>
        <v>24601070</v>
      </c>
      <c r="I80" s="25">
        <f>SUM('Single-Family'!I80+'Multi-Family'!L80+'Non-Residential - New Const'!I81)</f>
        <v>55</v>
      </c>
      <c r="J80" s="26">
        <f>SUM('Single-Family'!J80+'Multi-Family'!N80+'Non-Residential - New Const'!J81)</f>
        <v>25522859</v>
      </c>
      <c r="K80" s="25">
        <f>SUM('Single-Family'!K80+'Multi-Family'!O80+'Non-Residential - New Const'!K81)</f>
        <v>0</v>
      </c>
      <c r="L80" s="26">
        <f>SUM('Single-Family'!L80+'Multi-Family'!Q80+'Non-Residential - New Const'!L81)</f>
        <v>0</v>
      </c>
      <c r="M80" s="25">
        <f>SUM('Single-Family'!M80+'Multi-Family'!R80+'Non-Residential - New Const'!M81)</f>
        <v>3</v>
      </c>
      <c r="N80" s="26">
        <f>SUM('Single-Family'!N80+'Multi-Family'!T80+'Non-Residential - New Const'!N81)</f>
        <v>954152</v>
      </c>
      <c r="O80" s="25">
        <f>SUM('Single-Family'!O80+'Multi-Family'!U80+'Non-Residential - New Const'!O81)</f>
        <v>0</v>
      </c>
      <c r="P80" s="26">
        <f>SUM('Single-Family'!P80+'Multi-Family'!W80+'Non-Residential - New Const'!P81)</f>
        <v>0</v>
      </c>
      <c r="Q80" s="25">
        <f>SUM('Single-Family'!Q80+'Multi-Family'!X80+'Non-Residential - New Const'!Q81)</f>
        <v>0</v>
      </c>
      <c r="R80" s="26">
        <f>SUM('Single-Family'!R80+'Multi-Family'!Z80+'Non-Residential - New Const'!R81)</f>
        <v>0</v>
      </c>
      <c r="S80" s="29">
        <f>SUM('Single-Family'!S80+'Multi-Family'!AA80+'Non-Residential - New Const'!S81)</f>
        <v>10</v>
      </c>
      <c r="T80" s="29">
        <f>SUM('Single-Family'!T80+'Multi-Family'!AC80+'Non-Residential - New Const'!T81)</f>
        <v>8292546</v>
      </c>
      <c r="U80" s="30">
        <f t="shared" ref="U80:V80" si="86">SUM(C80,G80,I80,K80,M80,O80,Q80,S80)</f>
        <v>169</v>
      </c>
      <c r="V80" s="31">
        <f t="shared" si="86"/>
        <v>59925113</v>
      </c>
      <c r="W80" s="51">
        <f>U80-Total!U67</f>
        <v>54</v>
      </c>
      <c r="X80" s="52">
        <f>W80/Total!U67</f>
        <v>0.4695652174</v>
      </c>
      <c r="Y80" s="53">
        <f>V80-Total!V67</f>
        <v>21031746</v>
      </c>
      <c r="Z80" s="52">
        <f>Y80/Total!V67</f>
        <v>0.5407540571</v>
      </c>
      <c r="AA80" s="53">
        <f t="shared" si="77"/>
        <v>-301151747</v>
      </c>
      <c r="AB80" s="15"/>
      <c r="AC80" s="15"/>
      <c r="AD80" s="15"/>
      <c r="AE80" s="15"/>
      <c r="AF80" s="15"/>
      <c r="AG80" s="15"/>
      <c r="AH80" s="15"/>
      <c r="AI80" s="15"/>
      <c r="AJ80" s="15"/>
      <c r="AK80" s="15"/>
      <c r="AL80" s="15"/>
      <c r="AM80" s="15"/>
      <c r="AN80" s="15"/>
      <c r="AO80" s="15"/>
      <c r="AP80" s="15"/>
      <c r="AQ80" s="15"/>
    </row>
    <row r="81" ht="12.75" customHeight="1">
      <c r="A81" s="23" t="s">
        <v>31</v>
      </c>
      <c r="B81" s="40">
        <v>2009.0</v>
      </c>
      <c r="C81" s="41">
        <f>SUM('Single-Family'!C81+'Multi-Family'!C81+'Non-Residential - New Const'!C82)</f>
        <v>54</v>
      </c>
      <c r="D81" s="42">
        <f>SUM('Single-Family'!D81+'Multi-Family'!E81+'Non-Residential - New Const'!D82)</f>
        <v>7520204</v>
      </c>
      <c r="E81" s="43"/>
      <c r="F81" s="44"/>
      <c r="G81" s="41">
        <f>SUM('Single-Family'!G81+'Multi-Family'!I81+'Non-Residential - New Const'!G82)</f>
        <v>1598</v>
      </c>
      <c r="H81" s="42">
        <f>SUM('Single-Family'!H81+'Multi-Family'!K81+'Non-Residential - New Const'!H82)</f>
        <v>300714929</v>
      </c>
      <c r="I81" s="41">
        <f>SUM('Single-Family'!I81+'Multi-Family'!L81+'Non-Residential - New Const'!I82)</f>
        <v>1014</v>
      </c>
      <c r="J81" s="42">
        <f>SUM('Single-Family'!J81+'Multi-Family'!N81+'Non-Residential - New Const'!J82)</f>
        <v>284934988</v>
      </c>
      <c r="K81" s="41">
        <f>SUM('Single-Family'!K81+'Multi-Family'!O81+'Non-Residential - New Const'!K82)</f>
        <v>9</v>
      </c>
      <c r="L81" s="42">
        <f>SUM('Single-Family'!L81+'Multi-Family'!Q81+'Non-Residential - New Const'!L82)</f>
        <v>1593770</v>
      </c>
      <c r="M81" s="41">
        <f>SUM('Single-Family'!M81+'Multi-Family'!R81+'Non-Residential - New Const'!M82)</f>
        <v>48</v>
      </c>
      <c r="N81" s="42">
        <f>SUM('Single-Family'!N81+'Multi-Family'!T81+'Non-Residential - New Const'!N82)</f>
        <v>12336655</v>
      </c>
      <c r="O81" s="41">
        <f>SUM('Single-Family'!O81+'Multi-Family'!U81+'Non-Residential - New Const'!O82)</f>
        <v>0</v>
      </c>
      <c r="P81" s="42">
        <f>SUM('Single-Family'!P81+'Multi-Family'!W81+'Non-Residential - New Const'!P82)</f>
        <v>0</v>
      </c>
      <c r="Q81" s="41">
        <f>SUM('Single-Family'!Q81+'Multi-Family'!X81+'Non-Residential - New Const'!Q82)</f>
        <v>0</v>
      </c>
      <c r="R81" s="42">
        <f>SUM('Single-Family'!R81+'Multi-Family'!Z81+'Non-Residential - New Const'!R82)</f>
        <v>0</v>
      </c>
      <c r="S81" s="45">
        <f>SUM('Single-Family'!S81+'Multi-Family'!AA81+'Non-Residential - New Const'!S82)</f>
        <v>128</v>
      </c>
      <c r="T81" s="45">
        <f>SUM('Single-Family'!T81+'Multi-Family'!AC81+'Non-Residential - New Const'!T82)</f>
        <v>32168467</v>
      </c>
      <c r="U81" s="46">
        <f t="shared" ref="U81:V81" si="87">SUM(C81,G81,I81,K81,M81,O81,Q81,S81)</f>
        <v>2851</v>
      </c>
      <c r="V81" s="47">
        <f t="shared" si="87"/>
        <v>639269013</v>
      </c>
      <c r="W81" s="54">
        <f>SUM(W69:W80)</f>
        <v>-364</v>
      </c>
      <c r="X81" s="55">
        <f>W81/Total!U68</f>
        <v>-0.1132192846</v>
      </c>
      <c r="Y81" s="56">
        <f>SUM(Y69:Y80)</f>
        <v>-301151747</v>
      </c>
      <c r="Z81" s="55">
        <f>Y81/Total!V68</f>
        <v>-0.3202308582</v>
      </c>
      <c r="AA81" s="56">
        <f t="shared" ref="AA81:AA82" si="89">Y81</f>
        <v>-301151747</v>
      </c>
      <c r="AB81" s="15"/>
      <c r="AC81" s="15"/>
      <c r="AD81" s="15"/>
      <c r="AE81" s="15"/>
      <c r="AF81" s="15"/>
      <c r="AG81" s="15"/>
      <c r="AH81" s="15"/>
      <c r="AI81" s="15"/>
      <c r="AJ81" s="15"/>
      <c r="AK81" s="15"/>
      <c r="AL81" s="15"/>
      <c r="AM81" s="15"/>
      <c r="AN81" s="15"/>
      <c r="AO81" s="15"/>
      <c r="AP81" s="15"/>
      <c r="AQ81" s="15"/>
    </row>
    <row r="82" ht="12.75" customHeight="1">
      <c r="A82" s="15" t="s">
        <v>19</v>
      </c>
      <c r="B82" s="24">
        <v>2010.0</v>
      </c>
      <c r="C82" s="25">
        <f>SUM('Single-Family'!C82+'Multi-Family'!C82+'Non-Residential - New Const'!C83)</f>
        <v>3</v>
      </c>
      <c r="D82" s="26">
        <f>SUM('Single-Family'!D82+'Multi-Family'!E82+'Non-Residential - New Const'!D83)</f>
        <v>639105</v>
      </c>
      <c r="E82" s="27"/>
      <c r="F82" s="28"/>
      <c r="G82" s="25">
        <f>SUM('Single-Family'!G82+'Multi-Family'!I82+'Non-Residential - New Const'!G83)</f>
        <v>91</v>
      </c>
      <c r="H82" s="26">
        <f>SUM('Single-Family'!H82+'Multi-Family'!K82+'Non-Residential - New Const'!H83)</f>
        <v>15649609</v>
      </c>
      <c r="I82" s="25">
        <f>SUM('Single-Family'!I82+'Multi-Family'!L82+'Non-Residential - New Const'!I83)</f>
        <v>44</v>
      </c>
      <c r="J82" s="26">
        <f>SUM('Single-Family'!J82+'Multi-Family'!N82+'Non-Residential - New Const'!J83)</f>
        <v>32698107</v>
      </c>
      <c r="K82" s="25">
        <f>SUM('Single-Family'!K82+'Multi-Family'!O82+'Non-Residential - New Const'!K83)</f>
        <v>0</v>
      </c>
      <c r="L82" s="26">
        <f>SUM('Single-Family'!L82+'Multi-Family'!Q82+'Non-Residential - New Const'!L83)</f>
        <v>0</v>
      </c>
      <c r="M82" s="25">
        <f>SUM('Single-Family'!M82+'Multi-Family'!R82+'Non-Residential - New Const'!M83)</f>
        <v>1</v>
      </c>
      <c r="N82" s="26">
        <f>SUM('Single-Family'!N82+'Multi-Family'!T82+'Non-Residential - New Const'!N83)</f>
        <v>201130</v>
      </c>
      <c r="O82" s="25">
        <f>SUM('Single-Family'!O82+'Multi-Family'!U82+'Non-Residential - New Const'!O83)</f>
        <v>0</v>
      </c>
      <c r="P82" s="26">
        <f>SUM('Single-Family'!P82+'Multi-Family'!W82+'Non-Residential - New Const'!P83)</f>
        <v>0</v>
      </c>
      <c r="Q82" s="25">
        <f>SUM('Single-Family'!Q82+'Multi-Family'!X82+'Non-Residential - New Const'!Q83)</f>
        <v>0</v>
      </c>
      <c r="R82" s="26">
        <f>SUM('Single-Family'!R82+'Multi-Family'!Z82+'Non-Residential - New Const'!R83)</f>
        <v>0</v>
      </c>
      <c r="S82" s="29">
        <f>SUM('Single-Family'!S82+'Multi-Family'!AA82+'Non-Residential - New Const'!S83)</f>
        <v>12</v>
      </c>
      <c r="T82" s="29">
        <f>SUM('Single-Family'!T82+'Multi-Family'!AC82+'Non-Residential - New Const'!T83)</f>
        <v>2084901</v>
      </c>
      <c r="U82" s="30">
        <f t="shared" ref="U82:V82" si="88">SUM(C82,G82,I82,K82,M82,O82,Q82,S82)</f>
        <v>151</v>
      </c>
      <c r="V82" s="31">
        <f t="shared" si="88"/>
        <v>51272852</v>
      </c>
      <c r="W82" s="51">
        <f>U82-Total!U69</f>
        <v>77</v>
      </c>
      <c r="X82" s="52">
        <f>W82/Total!U69</f>
        <v>1.040540541</v>
      </c>
      <c r="Y82" s="53">
        <f>V82-Total!V69</f>
        <v>20783226</v>
      </c>
      <c r="Z82" s="52">
        <f>Y82/Total!V69</f>
        <v>0.681649096</v>
      </c>
      <c r="AA82" s="53">
        <f t="shared" si="89"/>
        <v>20783226</v>
      </c>
      <c r="AB82" s="15"/>
      <c r="AC82" s="15"/>
      <c r="AD82" s="15"/>
      <c r="AE82" s="15"/>
      <c r="AF82" s="15"/>
      <c r="AG82" s="15"/>
      <c r="AH82" s="15"/>
      <c r="AI82" s="15"/>
      <c r="AJ82" s="15"/>
      <c r="AK82" s="15"/>
      <c r="AL82" s="15"/>
      <c r="AM82" s="15"/>
      <c r="AN82" s="15"/>
      <c r="AO82" s="15"/>
      <c r="AP82" s="15"/>
      <c r="AQ82" s="15"/>
    </row>
    <row r="83" ht="12.75" customHeight="1">
      <c r="A83" s="15" t="s">
        <v>20</v>
      </c>
      <c r="B83" s="24">
        <v>2010.0</v>
      </c>
      <c r="C83" s="25">
        <f>SUM('Single-Family'!C83+'Multi-Family'!C83+'Non-Residential - New Const'!C84)</f>
        <v>5</v>
      </c>
      <c r="D83" s="26">
        <f>SUM('Single-Family'!D83+'Multi-Family'!E83+'Non-Residential - New Const'!D84)</f>
        <v>829242</v>
      </c>
      <c r="E83" s="27"/>
      <c r="F83" s="28"/>
      <c r="G83" s="25">
        <f>SUM('Single-Family'!G83+'Multi-Family'!I83+'Non-Residential - New Const'!G84)</f>
        <v>149</v>
      </c>
      <c r="H83" s="26">
        <f>SUM('Single-Family'!H83+'Multi-Family'!K83+'Non-Residential - New Const'!H84)</f>
        <v>24509576</v>
      </c>
      <c r="I83" s="25">
        <f>SUM('Single-Family'!I83+'Multi-Family'!L83+'Non-Residential - New Const'!I84)</f>
        <v>93</v>
      </c>
      <c r="J83" s="26">
        <f>SUM('Single-Family'!J83+'Multi-Family'!N83+'Non-Residential - New Const'!J84)</f>
        <v>19888432</v>
      </c>
      <c r="K83" s="25">
        <f>SUM('Single-Family'!K83+'Multi-Family'!O83+'Non-Residential - New Const'!K84)</f>
        <v>1</v>
      </c>
      <c r="L83" s="26">
        <f>SUM('Single-Family'!L83+'Multi-Family'!Q83+'Non-Residential - New Const'!L84)</f>
        <v>150000</v>
      </c>
      <c r="M83" s="25">
        <f>SUM('Single-Family'!M83+'Multi-Family'!R83+'Non-Residential - New Const'!M84)</f>
        <v>4</v>
      </c>
      <c r="N83" s="26">
        <f>SUM('Single-Family'!N83+'Multi-Family'!T83+'Non-Residential - New Const'!N84)</f>
        <v>3894330</v>
      </c>
      <c r="O83" s="25">
        <f>SUM('Single-Family'!O83+'Multi-Family'!U83+'Non-Residential - New Const'!O84)</f>
        <v>0</v>
      </c>
      <c r="P83" s="26">
        <f>SUM('Single-Family'!P83+'Multi-Family'!W83+'Non-Residential - New Const'!P84)</f>
        <v>0</v>
      </c>
      <c r="Q83" s="25">
        <f>SUM('Single-Family'!Q83+'Multi-Family'!X83+'Non-Residential - New Const'!Q84)</f>
        <v>0</v>
      </c>
      <c r="R83" s="26">
        <f>SUM('Single-Family'!R83+'Multi-Family'!Z83+'Non-Residential - New Const'!R84)</f>
        <v>0</v>
      </c>
      <c r="S83" s="29">
        <f>SUM('Single-Family'!S83+'Multi-Family'!AA83+'Non-Residential - New Const'!S84)</f>
        <v>6</v>
      </c>
      <c r="T83" s="29">
        <f>SUM('Single-Family'!T83+'Multi-Family'!AC83+'Non-Residential - New Const'!T84)</f>
        <v>853842</v>
      </c>
      <c r="U83" s="30">
        <f t="shared" ref="U83:V83" si="90">SUM(C83,G83,I83,K83,M83,O83,Q83,S83)</f>
        <v>258</v>
      </c>
      <c r="V83" s="31">
        <f t="shared" si="90"/>
        <v>50125422</v>
      </c>
      <c r="W83" s="51">
        <f>U83-Total!U70</f>
        <v>110</v>
      </c>
      <c r="X83" s="52">
        <f>W83/Total!U70</f>
        <v>0.7432432432</v>
      </c>
      <c r="Y83" s="53">
        <f>V83-Total!V70</f>
        <v>17103768</v>
      </c>
      <c r="Z83" s="52">
        <f>Y83/Total!V70</f>
        <v>0.5179561266</v>
      </c>
      <c r="AA83" s="53">
        <f t="shared" ref="AA83:AA93" si="92">AA82+Y83</f>
        <v>37886994</v>
      </c>
      <c r="AB83" s="15"/>
      <c r="AC83" s="15"/>
      <c r="AD83" s="15"/>
      <c r="AE83" s="15"/>
      <c r="AF83" s="15"/>
      <c r="AG83" s="15"/>
      <c r="AH83" s="15"/>
      <c r="AI83" s="15"/>
      <c r="AJ83" s="15"/>
      <c r="AK83" s="15"/>
      <c r="AL83" s="15"/>
      <c r="AM83" s="15"/>
      <c r="AN83" s="15"/>
      <c r="AO83" s="15"/>
      <c r="AP83" s="15"/>
      <c r="AQ83" s="15"/>
    </row>
    <row r="84" ht="12.75" customHeight="1">
      <c r="A84" s="15" t="s">
        <v>21</v>
      </c>
      <c r="B84" s="24">
        <v>2010.0</v>
      </c>
      <c r="C84" s="25">
        <f>SUM('Single-Family'!C84+'Multi-Family'!C84+'Non-Residential - New Const'!C85)</f>
        <v>1</v>
      </c>
      <c r="D84" s="26">
        <f>SUM('Single-Family'!D84+'Multi-Family'!E84+'Non-Residential - New Const'!D85)</f>
        <v>286526</v>
      </c>
      <c r="E84" s="27"/>
      <c r="F84" s="28"/>
      <c r="G84" s="25">
        <f>SUM('Single-Family'!G84+'Multi-Family'!I84+'Non-Residential - New Const'!G85)</f>
        <v>117</v>
      </c>
      <c r="H84" s="26">
        <f>SUM('Single-Family'!H84+'Multi-Family'!K84+'Non-Residential - New Const'!H85)</f>
        <v>17547321</v>
      </c>
      <c r="I84" s="25">
        <f>SUM('Single-Family'!I84+'Multi-Family'!L84+'Non-Residential - New Const'!I85)</f>
        <v>84</v>
      </c>
      <c r="J84" s="26">
        <f>SUM('Single-Family'!J84+'Multi-Family'!N84+'Non-Residential - New Const'!J85)</f>
        <v>21623659</v>
      </c>
      <c r="K84" s="25">
        <f>SUM('Single-Family'!K84+'Multi-Family'!O84+'Non-Residential - New Const'!K85)</f>
        <v>1</v>
      </c>
      <c r="L84" s="26">
        <f>SUM('Single-Family'!L84+'Multi-Family'!Q84+'Non-Residential - New Const'!L85)</f>
        <v>180000</v>
      </c>
      <c r="M84" s="25">
        <f>SUM('Single-Family'!M84+'Multi-Family'!R84+'Non-Residential - New Const'!M85)</f>
        <v>6</v>
      </c>
      <c r="N84" s="26">
        <f>SUM('Single-Family'!N84+'Multi-Family'!T84+'Non-Residential - New Const'!N85)</f>
        <v>5403153</v>
      </c>
      <c r="O84" s="25">
        <f>SUM('Single-Family'!O84+'Multi-Family'!U84+'Non-Residential - New Const'!O85)</f>
        <v>0</v>
      </c>
      <c r="P84" s="26">
        <f>SUM('Single-Family'!P84+'Multi-Family'!W84+'Non-Residential - New Const'!P85)</f>
        <v>0</v>
      </c>
      <c r="Q84" s="25">
        <f>SUM('Single-Family'!Q84+'Multi-Family'!X84+'Non-Residential - New Const'!Q85)</f>
        <v>0</v>
      </c>
      <c r="R84" s="26">
        <f>SUM('Single-Family'!R84+'Multi-Family'!Z84+'Non-Residential - New Const'!R85)</f>
        <v>0</v>
      </c>
      <c r="S84" s="29">
        <f>SUM('Single-Family'!S84+'Multi-Family'!AA84+'Non-Residential - New Const'!S85)</f>
        <v>22</v>
      </c>
      <c r="T84" s="29">
        <f>SUM('Single-Family'!T84+'Multi-Family'!AC84+'Non-Residential - New Const'!T85)</f>
        <v>14504834</v>
      </c>
      <c r="U84" s="30">
        <f t="shared" ref="U84:V84" si="91">SUM(C84,G84,I84,K84,M84,O84,Q84,S84)</f>
        <v>231</v>
      </c>
      <c r="V84" s="31">
        <f t="shared" si="91"/>
        <v>59545493</v>
      </c>
      <c r="W84" s="51">
        <f>U84-Total!U71</f>
        <v>62</v>
      </c>
      <c r="X84" s="52">
        <f>W84/Total!U71</f>
        <v>0.3668639053</v>
      </c>
      <c r="Y84" s="53">
        <f>V84-Total!V71</f>
        <v>24678875</v>
      </c>
      <c r="Z84" s="52">
        <f>Y84/Total!V71</f>
        <v>0.7078081103</v>
      </c>
      <c r="AA84" s="53">
        <f t="shared" si="92"/>
        <v>62565869</v>
      </c>
      <c r="AB84" s="15"/>
      <c r="AC84" s="15"/>
      <c r="AD84" s="15"/>
      <c r="AE84" s="15"/>
      <c r="AF84" s="15"/>
      <c r="AG84" s="15"/>
      <c r="AH84" s="15"/>
      <c r="AI84" s="15"/>
      <c r="AJ84" s="15"/>
      <c r="AK84" s="15"/>
      <c r="AL84" s="15"/>
      <c r="AM84" s="15"/>
      <c r="AN84" s="15"/>
      <c r="AO84" s="15"/>
      <c r="AP84" s="15"/>
      <c r="AQ84" s="15"/>
    </row>
    <row r="85" ht="12.75" customHeight="1">
      <c r="A85" s="15" t="s">
        <v>22</v>
      </c>
      <c r="B85" s="24">
        <v>2010.0</v>
      </c>
      <c r="C85" s="25">
        <f>SUM('Single-Family'!C85+'Multi-Family'!C85+'Non-Residential - New Const'!C86)</f>
        <v>4</v>
      </c>
      <c r="D85" s="26">
        <f>SUM('Single-Family'!D85+'Multi-Family'!E85+'Non-Residential - New Const'!D86)</f>
        <v>698064</v>
      </c>
      <c r="E85" s="27"/>
      <c r="F85" s="28"/>
      <c r="G85" s="25">
        <f>SUM('Single-Family'!G85+'Multi-Family'!I85+'Non-Residential - New Const'!G86)</f>
        <v>158</v>
      </c>
      <c r="H85" s="26">
        <f>SUM('Single-Family'!H85+'Multi-Family'!K85+'Non-Residential - New Const'!H86)</f>
        <v>25758286</v>
      </c>
      <c r="I85" s="25">
        <f>SUM('Single-Family'!I85+'Multi-Family'!L85+'Non-Residential - New Const'!I86)</f>
        <v>105</v>
      </c>
      <c r="J85" s="26">
        <f>SUM('Single-Family'!J85+'Multi-Family'!N85+'Non-Residential - New Const'!J86)</f>
        <v>26997995</v>
      </c>
      <c r="K85" s="25">
        <f>SUM('Single-Family'!K85+'Multi-Family'!O85+'Non-Residential - New Const'!K86)</f>
        <v>0</v>
      </c>
      <c r="L85" s="26">
        <f>SUM('Single-Family'!L85+'Multi-Family'!Q85+'Non-Residential - New Const'!L86)</f>
        <v>0</v>
      </c>
      <c r="M85" s="25">
        <f>SUM('Single-Family'!M85+'Multi-Family'!R85+'Non-Residential - New Const'!M86)</f>
        <v>5</v>
      </c>
      <c r="N85" s="26">
        <f>SUM('Single-Family'!N85+'Multi-Family'!T85+'Non-Residential - New Const'!N86)</f>
        <v>3003268</v>
      </c>
      <c r="O85" s="25">
        <f>SUM('Single-Family'!O85+'Multi-Family'!U85+'Non-Residential - New Const'!O86)</f>
        <v>0</v>
      </c>
      <c r="P85" s="26">
        <f>SUM('Single-Family'!P85+'Multi-Family'!W85+'Non-Residential - New Const'!P86)</f>
        <v>0</v>
      </c>
      <c r="Q85" s="25">
        <f>SUM('Single-Family'!Q85+'Multi-Family'!X85+'Non-Residential - New Const'!Q86)</f>
        <v>0</v>
      </c>
      <c r="R85" s="26">
        <f>SUM('Single-Family'!R85+'Multi-Family'!Z85+'Non-Residential - New Const'!R86)</f>
        <v>0</v>
      </c>
      <c r="S85" s="29">
        <f>SUM('Single-Family'!S85+'Multi-Family'!AA85+'Non-Residential - New Const'!S86)</f>
        <v>17</v>
      </c>
      <c r="T85" s="29">
        <f>SUM('Single-Family'!T85+'Multi-Family'!AC85+'Non-Residential - New Const'!T86)</f>
        <v>3018981</v>
      </c>
      <c r="U85" s="30">
        <f t="shared" ref="U85:V85" si="93">SUM(C85,G85,I85,K85,M85,O85,Q85,S85)</f>
        <v>289</v>
      </c>
      <c r="V85" s="31">
        <f t="shared" si="93"/>
        <v>59476594</v>
      </c>
      <c r="W85" s="51">
        <f>U85-Total!U72</f>
        <v>3</v>
      </c>
      <c r="X85" s="52">
        <f>W85/Total!U72</f>
        <v>0.01048951049</v>
      </c>
      <c r="Y85" s="53">
        <f>V85-Total!V72</f>
        <v>-4338227</v>
      </c>
      <c r="Z85" s="52">
        <f>Y85/Total!V72</f>
        <v>-0.06798149602</v>
      </c>
      <c r="AA85" s="53">
        <f t="shared" si="92"/>
        <v>58227642</v>
      </c>
      <c r="AB85" s="15"/>
      <c r="AC85" s="15"/>
      <c r="AD85" s="15"/>
      <c r="AE85" s="15"/>
      <c r="AF85" s="15"/>
      <c r="AG85" s="15"/>
      <c r="AH85" s="15"/>
      <c r="AI85" s="15"/>
      <c r="AJ85" s="15"/>
      <c r="AK85" s="15"/>
      <c r="AL85" s="15"/>
      <c r="AM85" s="15"/>
      <c r="AN85" s="15"/>
      <c r="AO85" s="15"/>
      <c r="AP85" s="15"/>
      <c r="AQ85" s="15"/>
    </row>
    <row r="86" ht="12.75" customHeight="1">
      <c r="A86" s="15" t="s">
        <v>23</v>
      </c>
      <c r="B86" s="24">
        <v>2010.0</v>
      </c>
      <c r="C86" s="25">
        <f>SUM('Single-Family'!C86+'Multi-Family'!C86+'Non-Residential - New Const'!C87)</f>
        <v>8</v>
      </c>
      <c r="D86" s="26">
        <f>SUM('Single-Family'!D86+'Multi-Family'!E86+'Non-Residential - New Const'!D87)</f>
        <v>1055258</v>
      </c>
      <c r="E86" s="27"/>
      <c r="F86" s="28"/>
      <c r="G86" s="25">
        <f>SUM('Single-Family'!G86+'Multi-Family'!I86+'Non-Residential - New Const'!G87)</f>
        <v>112</v>
      </c>
      <c r="H86" s="26">
        <f>SUM('Single-Family'!H86+'Multi-Family'!K86+'Non-Residential - New Const'!H87)</f>
        <v>19994894</v>
      </c>
      <c r="I86" s="25">
        <f>SUM('Single-Family'!I86+'Multi-Family'!L86+'Non-Residential - New Const'!I87)</f>
        <v>46</v>
      </c>
      <c r="J86" s="26">
        <f>SUM('Single-Family'!J86+'Multi-Family'!N86+'Non-Residential - New Const'!J87)</f>
        <v>12417080</v>
      </c>
      <c r="K86" s="25">
        <f>SUM('Single-Family'!K86+'Multi-Family'!O86+'Non-Residential - New Const'!K87)</f>
        <v>0</v>
      </c>
      <c r="L86" s="26">
        <f>SUM('Single-Family'!L86+'Multi-Family'!Q86+'Non-Residential - New Const'!L87)</f>
        <v>0</v>
      </c>
      <c r="M86" s="25">
        <f>SUM('Single-Family'!M86+'Multi-Family'!R86+'Non-Residential - New Const'!M87)</f>
        <v>6</v>
      </c>
      <c r="N86" s="26">
        <f>SUM('Single-Family'!N86+'Multi-Family'!T86+'Non-Residential - New Const'!N87)</f>
        <v>994147</v>
      </c>
      <c r="O86" s="25">
        <f>SUM('Single-Family'!O86+'Multi-Family'!U86+'Non-Residential - New Const'!O87)</f>
        <v>0</v>
      </c>
      <c r="P86" s="26">
        <f>SUM('Single-Family'!P86+'Multi-Family'!W86+'Non-Residential - New Const'!P87)</f>
        <v>0</v>
      </c>
      <c r="Q86" s="25">
        <f>SUM('Single-Family'!Q86+'Multi-Family'!X86+'Non-Residential - New Const'!Q87)</f>
        <v>0</v>
      </c>
      <c r="R86" s="26">
        <f>SUM('Single-Family'!R86+'Multi-Family'!Z86+'Non-Residential - New Const'!R87)</f>
        <v>0</v>
      </c>
      <c r="S86" s="29">
        <f>SUM('Single-Family'!S86+'Multi-Family'!AA86+'Non-Residential - New Const'!S87)</f>
        <v>11</v>
      </c>
      <c r="T86" s="29">
        <f>SUM('Single-Family'!T86+'Multi-Family'!AC86+'Non-Residential - New Const'!T87)</f>
        <v>1938953</v>
      </c>
      <c r="U86" s="30">
        <f t="shared" ref="U86:V86" si="94">SUM(C86,G86,I86,K86,M86,O86,Q86,S86)</f>
        <v>183</v>
      </c>
      <c r="V86" s="31">
        <f t="shared" si="94"/>
        <v>36400332</v>
      </c>
      <c r="W86" s="51">
        <f>U86-Total!U73</f>
        <v>-154</v>
      </c>
      <c r="X86" s="52">
        <f>W86/Total!U73</f>
        <v>-0.4569732938</v>
      </c>
      <c r="Y86" s="53">
        <f>V86-Total!V73</f>
        <v>-20090859</v>
      </c>
      <c r="Z86" s="52">
        <f>Y86/Total!V73</f>
        <v>-0.3556458741</v>
      </c>
      <c r="AA86" s="53">
        <f t="shared" si="92"/>
        <v>38136783</v>
      </c>
      <c r="AB86" s="15"/>
      <c r="AC86" s="15"/>
      <c r="AD86" s="15"/>
      <c r="AE86" s="15"/>
      <c r="AF86" s="15"/>
      <c r="AG86" s="15"/>
      <c r="AH86" s="15"/>
      <c r="AI86" s="15"/>
      <c r="AJ86" s="15"/>
      <c r="AK86" s="15"/>
      <c r="AL86" s="15"/>
      <c r="AM86" s="15"/>
      <c r="AN86" s="15"/>
      <c r="AO86" s="15"/>
      <c r="AP86" s="15"/>
      <c r="AQ86" s="15"/>
    </row>
    <row r="87" ht="12.75" customHeight="1">
      <c r="A87" s="15" t="s">
        <v>32</v>
      </c>
      <c r="B87" s="24">
        <v>2010.0</v>
      </c>
      <c r="C87" s="25">
        <f>SUM('Single-Family'!C87+'Multi-Family'!C87+'Non-Residential - New Const'!C88)</f>
        <v>4</v>
      </c>
      <c r="D87" s="26">
        <f>SUM('Single-Family'!D87+'Multi-Family'!E87+'Non-Residential - New Const'!D88)</f>
        <v>627081</v>
      </c>
      <c r="E87" s="27"/>
      <c r="F87" s="28"/>
      <c r="G87" s="25">
        <f>SUM('Single-Family'!G87+'Multi-Family'!I87+'Non-Residential - New Const'!G88)</f>
        <v>107</v>
      </c>
      <c r="H87" s="26">
        <f>SUM('Single-Family'!H87+'Multi-Family'!K87+'Non-Residential - New Const'!H88)</f>
        <v>18984250</v>
      </c>
      <c r="I87" s="25">
        <f>SUM('Single-Family'!I87+'Multi-Family'!L87+'Non-Residential - New Const'!I88)</f>
        <v>74</v>
      </c>
      <c r="J87" s="26">
        <f>SUM('Single-Family'!J87+'Multi-Family'!N87+'Non-Residential - New Const'!J88)</f>
        <v>18043223</v>
      </c>
      <c r="K87" s="25">
        <f>SUM('Single-Family'!K87+'Multi-Family'!O87+'Non-Residential - New Const'!K88)</f>
        <v>1</v>
      </c>
      <c r="L87" s="26">
        <f>SUM('Single-Family'!L87+'Multi-Family'!Q87+'Non-Residential - New Const'!L88)</f>
        <v>102000</v>
      </c>
      <c r="M87" s="25">
        <f>SUM('Single-Family'!M87+'Multi-Family'!R87+'Non-Residential - New Const'!M88)</f>
        <v>5</v>
      </c>
      <c r="N87" s="26">
        <f>SUM('Single-Family'!N87+'Multi-Family'!T87+'Non-Residential - New Const'!N88)</f>
        <v>682742</v>
      </c>
      <c r="O87" s="25">
        <f>SUM('Single-Family'!O87+'Multi-Family'!U87+'Non-Residential - New Const'!O88)</f>
        <v>0</v>
      </c>
      <c r="P87" s="26">
        <f>SUM('Single-Family'!P87+'Multi-Family'!W87+'Non-Residential - New Const'!P88)</f>
        <v>0</v>
      </c>
      <c r="Q87" s="25">
        <f>SUM('Single-Family'!Q87+'Multi-Family'!X87+'Non-Residential - New Const'!Q88)</f>
        <v>0</v>
      </c>
      <c r="R87" s="26">
        <f>SUM('Single-Family'!R87+'Multi-Family'!Z87+'Non-Residential - New Const'!R88)</f>
        <v>0</v>
      </c>
      <c r="S87" s="29">
        <f>SUM('Single-Family'!S87+'Multi-Family'!AA87+'Non-Residential - New Const'!S88)</f>
        <v>7</v>
      </c>
      <c r="T87" s="29">
        <f>SUM('Single-Family'!T87+'Multi-Family'!AC87+'Non-Residential - New Const'!T88)</f>
        <v>11436152</v>
      </c>
      <c r="U87" s="30">
        <f t="shared" ref="U87:V87" si="95">SUM(C87,G87,I87,K87,M87,O87,Q87,S87)</f>
        <v>198</v>
      </c>
      <c r="V87" s="31">
        <f t="shared" si="95"/>
        <v>49875448</v>
      </c>
      <c r="W87" s="51">
        <f>U87-Total!U74</f>
        <v>-220</v>
      </c>
      <c r="X87" s="52">
        <f>W87/Total!U74</f>
        <v>-0.5263157895</v>
      </c>
      <c r="Y87" s="53">
        <f>V87-Total!V74</f>
        <v>-37374366</v>
      </c>
      <c r="Z87" s="52">
        <f>Y87/Total!V74</f>
        <v>-0.4283604089</v>
      </c>
      <c r="AA87" s="53">
        <f t="shared" si="92"/>
        <v>762417</v>
      </c>
      <c r="AB87" s="15"/>
      <c r="AC87" s="15"/>
      <c r="AD87" s="15"/>
      <c r="AE87" s="15"/>
      <c r="AF87" s="15"/>
      <c r="AG87" s="15"/>
      <c r="AH87" s="15"/>
      <c r="AI87" s="15"/>
      <c r="AJ87" s="15"/>
      <c r="AK87" s="15"/>
      <c r="AL87" s="15"/>
      <c r="AM87" s="15"/>
      <c r="AN87" s="15"/>
      <c r="AO87" s="15"/>
      <c r="AP87" s="15"/>
      <c r="AQ87" s="15"/>
    </row>
    <row r="88" ht="12.75" customHeight="1">
      <c r="A88" s="15" t="s">
        <v>25</v>
      </c>
      <c r="B88" s="24">
        <v>2010.0</v>
      </c>
      <c r="C88" s="25">
        <f>SUM('Single-Family'!C88+'Multi-Family'!C88+'Non-Residential - New Const'!C89)</f>
        <v>6</v>
      </c>
      <c r="D88" s="26">
        <f>SUM('Single-Family'!D88+'Multi-Family'!E88+'Non-Residential - New Const'!D89)</f>
        <v>1071419</v>
      </c>
      <c r="E88" s="27"/>
      <c r="F88" s="28"/>
      <c r="G88" s="25">
        <f>SUM('Single-Family'!G88+'Multi-Family'!I88+'Non-Residential - New Const'!G89)</f>
        <v>102</v>
      </c>
      <c r="H88" s="26">
        <f>SUM('Single-Family'!H88+'Multi-Family'!K88+'Non-Residential - New Const'!H89)</f>
        <v>14501825</v>
      </c>
      <c r="I88" s="25">
        <f>SUM('Single-Family'!I88+'Multi-Family'!L88+'Non-Residential - New Const'!I89)</f>
        <v>40</v>
      </c>
      <c r="J88" s="26">
        <f>SUM('Single-Family'!J88+'Multi-Family'!N88+'Non-Residential - New Const'!J89)</f>
        <v>8884868</v>
      </c>
      <c r="K88" s="25">
        <f>SUM('Single-Family'!K88+'Multi-Family'!O88+'Non-Residential - New Const'!K89)</f>
        <v>2</v>
      </c>
      <c r="L88" s="26">
        <f>SUM('Single-Family'!L88+'Multi-Family'!Q88+'Non-Residential - New Const'!L89)</f>
        <v>382000</v>
      </c>
      <c r="M88" s="25">
        <f>SUM('Single-Family'!M88+'Multi-Family'!R88+'Non-Residential - New Const'!M89)</f>
        <v>9</v>
      </c>
      <c r="N88" s="26">
        <f>SUM('Single-Family'!N88+'Multi-Family'!T88+'Non-Residential - New Const'!N89)</f>
        <v>8457040</v>
      </c>
      <c r="O88" s="25">
        <f>SUM('Single-Family'!O88+'Multi-Family'!U88+'Non-Residential - New Const'!O89)</f>
        <v>0</v>
      </c>
      <c r="P88" s="26">
        <f>SUM('Single-Family'!P88+'Multi-Family'!W88+'Non-Residential - New Const'!P89)</f>
        <v>0</v>
      </c>
      <c r="Q88" s="25">
        <f>SUM('Single-Family'!Q88+'Multi-Family'!X88+'Non-Residential - New Const'!Q89)</f>
        <v>0</v>
      </c>
      <c r="R88" s="26">
        <f>SUM('Single-Family'!R88+'Multi-Family'!Z88+'Non-Residential - New Const'!R89)</f>
        <v>0</v>
      </c>
      <c r="S88" s="29">
        <f>SUM('Single-Family'!S88+'Multi-Family'!AA88+'Non-Residential - New Const'!S89)</f>
        <v>6</v>
      </c>
      <c r="T88" s="29">
        <f>SUM('Single-Family'!T88+'Multi-Family'!AC88+'Non-Residential - New Const'!T89)</f>
        <v>1509618</v>
      </c>
      <c r="U88" s="30">
        <f t="shared" ref="U88:V88" si="96">SUM(C88,G88,I88,K88,M88,O88,Q88,S88)</f>
        <v>165</v>
      </c>
      <c r="V88" s="31">
        <f t="shared" si="96"/>
        <v>34806770</v>
      </c>
      <c r="W88" s="51">
        <f>U88-Total!U75</f>
        <v>-218</v>
      </c>
      <c r="X88" s="52">
        <f>W88/Total!U75</f>
        <v>-0.5691906005</v>
      </c>
      <c r="Y88" s="53">
        <f>V88-Total!V75</f>
        <v>-45636783</v>
      </c>
      <c r="Z88" s="52">
        <f>Y88/Total!V75</f>
        <v>-0.5673143627</v>
      </c>
      <c r="AA88" s="53">
        <f t="shared" si="92"/>
        <v>-44874366</v>
      </c>
      <c r="AB88" s="15"/>
      <c r="AC88" s="15"/>
      <c r="AD88" s="15"/>
      <c r="AE88" s="15"/>
      <c r="AF88" s="15"/>
      <c r="AG88" s="15"/>
      <c r="AH88" s="15"/>
      <c r="AI88" s="15"/>
      <c r="AJ88" s="15"/>
      <c r="AK88" s="15"/>
      <c r="AL88" s="15"/>
      <c r="AM88" s="15"/>
      <c r="AN88" s="15"/>
      <c r="AO88" s="15"/>
      <c r="AP88" s="15"/>
      <c r="AQ88" s="15"/>
    </row>
    <row r="89" ht="12.75" customHeight="1">
      <c r="A89" s="15" t="s">
        <v>26</v>
      </c>
      <c r="B89" s="24">
        <v>2010.0</v>
      </c>
      <c r="C89" s="25">
        <f>SUM('Single-Family'!C89+'Multi-Family'!C89+'Non-Residential - New Const'!C90)</f>
        <v>3</v>
      </c>
      <c r="D89" s="26">
        <f>SUM('Single-Family'!D89+'Multi-Family'!E89+'Non-Residential - New Const'!D90)</f>
        <v>539951</v>
      </c>
      <c r="E89" s="27"/>
      <c r="F89" s="28"/>
      <c r="G89" s="25">
        <f>SUM('Single-Family'!G89+'Multi-Family'!I89+'Non-Residential - New Const'!G90)</f>
        <v>105</v>
      </c>
      <c r="H89" s="26">
        <f>SUM('Single-Family'!H89+'Multi-Family'!K89+'Non-Residential - New Const'!H90)</f>
        <v>27430916</v>
      </c>
      <c r="I89" s="25">
        <f>SUM('Single-Family'!I89+'Multi-Family'!L89+'Non-Residential - New Const'!I90)</f>
        <v>49</v>
      </c>
      <c r="J89" s="26">
        <f>SUM('Single-Family'!J89+'Multi-Family'!N89+'Non-Residential - New Const'!J90)</f>
        <v>18953775</v>
      </c>
      <c r="K89" s="25">
        <f>SUM('Single-Family'!K89+'Multi-Family'!O89+'Non-Residential - New Const'!K90)</f>
        <v>0</v>
      </c>
      <c r="L89" s="26">
        <f>SUM('Single-Family'!L89+'Multi-Family'!Q89+'Non-Residential - New Const'!L90)</f>
        <v>0</v>
      </c>
      <c r="M89" s="25">
        <f>SUM('Single-Family'!M89+'Multi-Family'!R89+'Non-Residential - New Const'!M90)</f>
        <v>4</v>
      </c>
      <c r="N89" s="26">
        <f>SUM('Single-Family'!N89+'Multi-Family'!T89+'Non-Residential - New Const'!N90)</f>
        <v>524648</v>
      </c>
      <c r="O89" s="25">
        <f>SUM('Single-Family'!O89+'Multi-Family'!U89+'Non-Residential - New Const'!O90)</f>
        <v>0</v>
      </c>
      <c r="P89" s="26">
        <f>SUM('Single-Family'!P89+'Multi-Family'!W89+'Non-Residential - New Const'!P90)</f>
        <v>0</v>
      </c>
      <c r="Q89" s="25">
        <f>SUM('Single-Family'!Q89+'Multi-Family'!X89+'Non-Residential - New Const'!Q90)</f>
        <v>0</v>
      </c>
      <c r="R89" s="26">
        <f>SUM('Single-Family'!R89+'Multi-Family'!Z89+'Non-Residential - New Const'!R90)</f>
        <v>0</v>
      </c>
      <c r="S89" s="29">
        <f>SUM('Single-Family'!S89+'Multi-Family'!AA89+'Non-Residential - New Const'!S90)</f>
        <v>13</v>
      </c>
      <c r="T89" s="29">
        <f>SUM('Single-Family'!T89+'Multi-Family'!AC89+'Non-Residential - New Const'!T90)</f>
        <v>2611098</v>
      </c>
      <c r="U89" s="30">
        <f t="shared" ref="U89:V89" si="97">SUM(C89,G89,I89,K89,M89,O89,Q89,S89)</f>
        <v>174</v>
      </c>
      <c r="V89" s="31">
        <f t="shared" si="97"/>
        <v>50060388</v>
      </c>
      <c r="W89" s="51">
        <f>U89-Total!U76</f>
        <v>-97</v>
      </c>
      <c r="X89" s="52">
        <f>W89/Total!U76</f>
        <v>-0.3579335793</v>
      </c>
      <c r="Y89" s="53">
        <f>V89-Total!V76</f>
        <v>-18205582</v>
      </c>
      <c r="Z89" s="52">
        <f>Y89/Total!V76</f>
        <v>-0.2666860516</v>
      </c>
      <c r="AA89" s="53">
        <f t="shared" si="92"/>
        <v>-63079948</v>
      </c>
      <c r="AB89" s="15"/>
      <c r="AC89" s="15"/>
      <c r="AD89" s="15"/>
      <c r="AE89" s="15"/>
      <c r="AF89" s="15"/>
      <c r="AG89" s="15"/>
      <c r="AH89" s="15"/>
      <c r="AI89" s="15"/>
      <c r="AJ89" s="15"/>
      <c r="AK89" s="15"/>
      <c r="AL89" s="15"/>
      <c r="AM89" s="15"/>
      <c r="AN89" s="15"/>
      <c r="AO89" s="15"/>
      <c r="AP89" s="15"/>
      <c r="AQ89" s="15"/>
    </row>
    <row r="90" ht="12.75" customHeight="1">
      <c r="A90" s="15" t="s">
        <v>27</v>
      </c>
      <c r="B90" s="24">
        <v>2010.0</v>
      </c>
      <c r="C90" s="25">
        <f>SUM('Single-Family'!C90+'Multi-Family'!C90+'Non-Residential - New Const'!C91)</f>
        <v>4</v>
      </c>
      <c r="D90" s="26">
        <f>SUM('Single-Family'!D90+'Multi-Family'!E90+'Non-Residential - New Const'!D91)</f>
        <v>886327</v>
      </c>
      <c r="E90" s="27"/>
      <c r="F90" s="28"/>
      <c r="G90" s="25">
        <f>SUM('Single-Family'!G90+'Multi-Family'!I90+'Non-Residential - New Const'!G91)</f>
        <v>92</v>
      </c>
      <c r="H90" s="26">
        <f>SUM('Single-Family'!H90+'Multi-Family'!K90+'Non-Residential - New Const'!H91)</f>
        <v>16285927</v>
      </c>
      <c r="I90" s="25">
        <f>SUM('Single-Family'!I90+'Multi-Family'!L90+'Non-Residential - New Const'!I91)</f>
        <v>69</v>
      </c>
      <c r="J90" s="26">
        <f>SUM('Single-Family'!J90+'Multi-Family'!N90+'Non-Residential - New Const'!J91)</f>
        <v>14619332</v>
      </c>
      <c r="K90" s="25">
        <f>SUM('Single-Family'!K90+'Multi-Family'!O90+'Non-Residential - New Const'!K91)</f>
        <v>0</v>
      </c>
      <c r="L90" s="26">
        <f>SUM('Single-Family'!L90+'Multi-Family'!Q90+'Non-Residential - New Const'!L91)</f>
        <v>0</v>
      </c>
      <c r="M90" s="25">
        <f>SUM('Single-Family'!M90+'Multi-Family'!R90+'Non-Residential - New Const'!M91)</f>
        <v>3</v>
      </c>
      <c r="N90" s="26">
        <f>SUM('Single-Family'!N90+'Multi-Family'!T90+'Non-Residential - New Const'!N91)</f>
        <v>378944</v>
      </c>
      <c r="O90" s="25">
        <f>SUM('Single-Family'!O90+'Multi-Family'!U90+'Non-Residential - New Const'!O91)</f>
        <v>0</v>
      </c>
      <c r="P90" s="26">
        <f>SUM('Single-Family'!P90+'Multi-Family'!W90+'Non-Residential - New Const'!P91)</f>
        <v>0</v>
      </c>
      <c r="Q90" s="25">
        <f>SUM('Single-Family'!Q90+'Multi-Family'!X90+'Non-Residential - New Const'!Q91)</f>
        <v>0</v>
      </c>
      <c r="R90" s="26">
        <f>SUM('Single-Family'!R90+'Multi-Family'!Z90+'Non-Residential - New Const'!R91)</f>
        <v>0</v>
      </c>
      <c r="S90" s="29">
        <f>SUM('Single-Family'!S90+'Multi-Family'!AA90+'Non-Residential - New Const'!S91)</f>
        <v>7</v>
      </c>
      <c r="T90" s="29">
        <f>SUM('Single-Family'!T90+'Multi-Family'!AC90+'Non-Residential - New Const'!T91)</f>
        <v>2342132</v>
      </c>
      <c r="U90" s="30">
        <f t="shared" ref="U90:V90" si="98">SUM(C90,G90,I90,K90,M90,O90,Q90,S90)</f>
        <v>175</v>
      </c>
      <c r="V90" s="31">
        <f t="shared" si="98"/>
        <v>34512662</v>
      </c>
      <c r="W90" s="51">
        <f>U90-Total!U77</f>
        <v>4</v>
      </c>
      <c r="X90" s="52">
        <f>W90/Total!U77</f>
        <v>0.02339181287</v>
      </c>
      <c r="Y90" s="53">
        <f>V90-Total!V77</f>
        <v>-3074647</v>
      </c>
      <c r="Z90" s="52">
        <f>Y90/Total!V77</f>
        <v>-0.08180013632</v>
      </c>
      <c r="AA90" s="53">
        <f t="shared" si="92"/>
        <v>-66154595</v>
      </c>
      <c r="AB90" s="15"/>
      <c r="AC90" s="15"/>
      <c r="AD90" s="15"/>
      <c r="AE90" s="15"/>
      <c r="AF90" s="15"/>
      <c r="AG90" s="15"/>
      <c r="AH90" s="15"/>
      <c r="AI90" s="15"/>
      <c r="AJ90" s="15"/>
      <c r="AK90" s="15"/>
      <c r="AL90" s="15"/>
      <c r="AM90" s="15"/>
      <c r="AN90" s="15"/>
      <c r="AO90" s="15"/>
      <c r="AP90" s="15"/>
      <c r="AQ90" s="15"/>
    </row>
    <row r="91" ht="12.75" customHeight="1">
      <c r="A91" s="15" t="s">
        <v>28</v>
      </c>
      <c r="B91" s="24">
        <v>2010.0</v>
      </c>
      <c r="C91" s="25">
        <f>SUM('Single-Family'!C91+'Multi-Family'!C91+'Non-Residential - New Const'!C92)</f>
        <v>11</v>
      </c>
      <c r="D91" s="26">
        <f>SUM('Single-Family'!D91+'Multi-Family'!E91+'Non-Residential - New Const'!D92)</f>
        <v>1672208</v>
      </c>
      <c r="E91" s="27"/>
      <c r="F91" s="28"/>
      <c r="G91" s="25">
        <f>SUM('Single-Family'!G91+'Multi-Family'!I91+'Non-Residential - New Const'!G92)</f>
        <v>110</v>
      </c>
      <c r="H91" s="26">
        <f>SUM('Single-Family'!H91+'Multi-Family'!K91+'Non-Residential - New Const'!H92)</f>
        <v>29580808</v>
      </c>
      <c r="I91" s="25">
        <f>SUM('Single-Family'!I91+'Multi-Family'!L91+'Non-Residential - New Const'!I92)</f>
        <v>61</v>
      </c>
      <c r="J91" s="26">
        <f>SUM('Single-Family'!J91+'Multi-Family'!N91+'Non-Residential - New Const'!J92)</f>
        <v>14758139</v>
      </c>
      <c r="K91" s="25">
        <f>SUM('Single-Family'!K91+'Multi-Family'!O91+'Non-Residential - New Const'!K92)</f>
        <v>0</v>
      </c>
      <c r="L91" s="26">
        <f>SUM('Single-Family'!L91+'Multi-Family'!Q91+'Non-Residential - New Const'!L92)</f>
        <v>0</v>
      </c>
      <c r="M91" s="25">
        <f>SUM('Single-Family'!M91+'Multi-Family'!R91+'Non-Residential - New Const'!M92)</f>
        <v>4</v>
      </c>
      <c r="N91" s="26">
        <f>SUM('Single-Family'!N91+'Multi-Family'!T91+'Non-Residential - New Const'!N92)</f>
        <v>1002292</v>
      </c>
      <c r="O91" s="25">
        <f>SUM('Single-Family'!O91+'Multi-Family'!U91+'Non-Residential - New Const'!O92)</f>
        <v>0</v>
      </c>
      <c r="P91" s="26">
        <f>SUM('Single-Family'!P91+'Multi-Family'!W91+'Non-Residential - New Const'!P92)</f>
        <v>0</v>
      </c>
      <c r="Q91" s="25">
        <f>SUM('Single-Family'!Q91+'Multi-Family'!X91+'Non-Residential - New Const'!Q92)</f>
        <v>0</v>
      </c>
      <c r="R91" s="26">
        <f>SUM('Single-Family'!R91+'Multi-Family'!Z91+'Non-Residential - New Const'!R92)</f>
        <v>0</v>
      </c>
      <c r="S91" s="29">
        <f>SUM('Single-Family'!S91+'Multi-Family'!AA91+'Non-Residential - New Const'!S92)</f>
        <v>2</v>
      </c>
      <c r="T91" s="29">
        <f>SUM('Single-Family'!T91+'Multi-Family'!AC91+'Non-Residential - New Const'!T92)</f>
        <v>303886</v>
      </c>
      <c r="U91" s="30">
        <f t="shared" ref="U91:V91" si="99">SUM(C91,G91,I91,K91,M91,O91,Q91,S91)</f>
        <v>188</v>
      </c>
      <c r="V91" s="31">
        <f t="shared" si="99"/>
        <v>47317333</v>
      </c>
      <c r="W91" s="51">
        <f>U91-Total!U78</f>
        <v>-55</v>
      </c>
      <c r="X91" s="52">
        <f>W91/Total!U78</f>
        <v>-0.2263374486</v>
      </c>
      <c r="Y91" s="53">
        <f>V91-Total!V78</f>
        <v>6754145</v>
      </c>
      <c r="Z91" s="52">
        <f>Y91/Total!V78</f>
        <v>0.1665092251</v>
      </c>
      <c r="AA91" s="53">
        <f t="shared" si="92"/>
        <v>-59400450</v>
      </c>
      <c r="AB91" s="15"/>
      <c r="AC91" s="15"/>
      <c r="AD91" s="15"/>
      <c r="AE91" s="15"/>
      <c r="AF91" s="15"/>
      <c r="AG91" s="15"/>
      <c r="AH91" s="15"/>
      <c r="AI91" s="15"/>
      <c r="AJ91" s="15"/>
      <c r="AK91" s="15"/>
      <c r="AL91" s="15"/>
      <c r="AM91" s="15"/>
      <c r="AN91" s="15"/>
      <c r="AO91" s="15"/>
      <c r="AP91" s="15"/>
      <c r="AQ91" s="15"/>
    </row>
    <row r="92" ht="12.75" customHeight="1">
      <c r="A92" s="15" t="s">
        <v>29</v>
      </c>
      <c r="B92" s="24">
        <v>2010.0</v>
      </c>
      <c r="C92" s="25">
        <f>SUM('Single-Family'!C92+'Multi-Family'!C92+'Non-Residential - New Const'!C93)</f>
        <v>4</v>
      </c>
      <c r="D92" s="26">
        <f>SUM('Single-Family'!D92+'Multi-Family'!E92+'Non-Residential - New Const'!D93)</f>
        <v>783579</v>
      </c>
      <c r="E92" s="27"/>
      <c r="F92" s="28"/>
      <c r="G92" s="25">
        <f>SUM('Single-Family'!G92+'Multi-Family'!I92+'Non-Residential - New Const'!G93)</f>
        <v>65</v>
      </c>
      <c r="H92" s="26">
        <f>SUM('Single-Family'!H92+'Multi-Family'!K92+'Non-Residential - New Const'!H93)</f>
        <v>9672493</v>
      </c>
      <c r="I92" s="25">
        <f>SUM('Single-Family'!I92+'Multi-Family'!L92+'Non-Residential - New Const'!I93)</f>
        <v>52</v>
      </c>
      <c r="J92" s="26">
        <f>SUM('Single-Family'!J92+'Multi-Family'!N92+'Non-Residential - New Const'!J93)</f>
        <v>22577895</v>
      </c>
      <c r="K92" s="25">
        <f>SUM('Single-Family'!K92+'Multi-Family'!O92+'Non-Residential - New Const'!K93)</f>
        <v>0</v>
      </c>
      <c r="L92" s="26">
        <f>SUM('Single-Family'!L92+'Multi-Family'!Q92+'Non-Residential - New Const'!L93)</f>
        <v>0</v>
      </c>
      <c r="M92" s="25">
        <f>SUM('Single-Family'!M92+'Multi-Family'!R92+'Non-Residential - New Const'!M93)</f>
        <v>8</v>
      </c>
      <c r="N92" s="26">
        <f>SUM('Single-Family'!N92+'Multi-Family'!T92+'Non-Residential - New Const'!N93)</f>
        <v>8499572</v>
      </c>
      <c r="O92" s="25">
        <f>SUM('Single-Family'!O92+'Multi-Family'!U92+'Non-Residential - New Const'!O93)</f>
        <v>0</v>
      </c>
      <c r="P92" s="26">
        <f>SUM('Single-Family'!P92+'Multi-Family'!W92+'Non-Residential - New Const'!P93)</f>
        <v>0</v>
      </c>
      <c r="Q92" s="25">
        <f>SUM('Single-Family'!Q92+'Multi-Family'!X92+'Non-Residential - New Const'!Q93)</f>
        <v>0</v>
      </c>
      <c r="R92" s="26">
        <f>SUM('Single-Family'!R92+'Multi-Family'!Z92+'Non-Residential - New Const'!R93)</f>
        <v>0</v>
      </c>
      <c r="S92" s="29">
        <f>SUM('Single-Family'!S92+'Multi-Family'!AA92+'Non-Residential - New Const'!S93)</f>
        <v>7</v>
      </c>
      <c r="T92" s="29">
        <f>SUM('Single-Family'!T92+'Multi-Family'!AC92+'Non-Residential - New Const'!T93)</f>
        <v>1012667</v>
      </c>
      <c r="U92" s="30">
        <f t="shared" ref="U92:V92" si="100">SUM(C92,G92,I92,K92,M92,O92,Q92,S92)</f>
        <v>136</v>
      </c>
      <c r="V92" s="31">
        <f t="shared" si="100"/>
        <v>42546206</v>
      </c>
      <c r="W92" s="51">
        <f>U92-Total!U79</f>
        <v>-46</v>
      </c>
      <c r="X92" s="52">
        <f>W92/Total!U79</f>
        <v>-0.2527472527</v>
      </c>
      <c r="Y92" s="53">
        <f>V92-Total!V79</f>
        <v>-4003950</v>
      </c>
      <c r="Z92" s="52">
        <f>Y92/Total!V79</f>
        <v>-0.08601367523</v>
      </c>
      <c r="AA92" s="53">
        <f t="shared" si="92"/>
        <v>-63404400</v>
      </c>
      <c r="AB92" s="15"/>
      <c r="AC92" s="15"/>
      <c r="AD92" s="15"/>
      <c r="AE92" s="15"/>
      <c r="AF92" s="15"/>
      <c r="AG92" s="15"/>
      <c r="AH92" s="15"/>
      <c r="AI92" s="15"/>
      <c r="AJ92" s="15"/>
      <c r="AK92" s="15"/>
      <c r="AL92" s="15"/>
      <c r="AM92" s="15"/>
      <c r="AN92" s="15"/>
      <c r="AO92" s="15"/>
      <c r="AP92" s="15"/>
      <c r="AQ92" s="15"/>
    </row>
    <row r="93" ht="12.75" customHeight="1">
      <c r="A93" s="15" t="s">
        <v>30</v>
      </c>
      <c r="B93" s="24">
        <v>2010.0</v>
      </c>
      <c r="C93" s="25">
        <f>SUM('Single-Family'!C93+'Multi-Family'!C93+'Non-Residential - New Const'!C94)</f>
        <v>2</v>
      </c>
      <c r="D93" s="26">
        <f>SUM('Single-Family'!D93+'Multi-Family'!E93+'Non-Residential - New Const'!D94)</f>
        <v>244000</v>
      </c>
      <c r="E93" s="27"/>
      <c r="F93" s="28"/>
      <c r="G93" s="25">
        <f>SUM('Single-Family'!G93+'Multi-Family'!I93+'Non-Residential - New Const'!G94)</f>
        <v>60</v>
      </c>
      <c r="H93" s="26">
        <f>SUM('Single-Family'!H93+'Multi-Family'!K93+'Non-Residential - New Const'!H94)</f>
        <v>10800318</v>
      </c>
      <c r="I93" s="25">
        <f>SUM('Single-Family'!I93+'Multi-Family'!L93+'Non-Residential - New Const'!I94)</f>
        <v>31</v>
      </c>
      <c r="J93" s="26">
        <f>SUM('Single-Family'!J93+'Multi-Family'!N93+'Non-Residential - New Const'!J94)</f>
        <v>14585413</v>
      </c>
      <c r="K93" s="25">
        <f>SUM('Single-Family'!K93+'Multi-Family'!O93+'Non-Residential - New Const'!K94)</f>
        <v>0</v>
      </c>
      <c r="L93" s="26">
        <f>SUM('Single-Family'!L93+'Multi-Family'!Q93+'Non-Residential - New Const'!L94)</f>
        <v>0</v>
      </c>
      <c r="M93" s="25">
        <f>SUM('Single-Family'!M93+'Multi-Family'!R93+'Non-Residential - New Const'!M94)</f>
        <v>6</v>
      </c>
      <c r="N93" s="26">
        <f>SUM('Single-Family'!N93+'Multi-Family'!T93+'Non-Residential - New Const'!N94)</f>
        <v>2643423</v>
      </c>
      <c r="O93" s="25">
        <f>SUM('Single-Family'!O93+'Multi-Family'!U93+'Non-Residential - New Const'!O94)</f>
        <v>0</v>
      </c>
      <c r="P93" s="26">
        <f>SUM('Single-Family'!P93+'Multi-Family'!W93+'Non-Residential - New Const'!P94)</f>
        <v>0</v>
      </c>
      <c r="Q93" s="25">
        <f>SUM('Single-Family'!Q93+'Multi-Family'!X93+'Non-Residential - New Const'!Q94)</f>
        <v>0</v>
      </c>
      <c r="R93" s="26">
        <f>SUM('Single-Family'!R93+'Multi-Family'!Z93+'Non-Residential - New Const'!R94)</f>
        <v>0</v>
      </c>
      <c r="S93" s="29">
        <f>SUM('Single-Family'!S93+'Multi-Family'!AA93+'Non-Residential - New Const'!S94)</f>
        <v>8</v>
      </c>
      <c r="T93" s="29">
        <f>SUM('Single-Family'!T93+'Multi-Family'!AC93+'Non-Residential - New Const'!T94)</f>
        <v>3370598</v>
      </c>
      <c r="U93" s="30">
        <f t="shared" ref="U93:V93" si="101">SUM(C93,G93,I93,K93,M93,O93,Q93,S93)</f>
        <v>107</v>
      </c>
      <c r="V93" s="31">
        <f t="shared" si="101"/>
        <v>31643752</v>
      </c>
      <c r="W93" s="51">
        <f>U93-Total!U80</f>
        <v>-62</v>
      </c>
      <c r="X93" s="52">
        <f>W93/Total!U80</f>
        <v>-0.3668639053</v>
      </c>
      <c r="Y93" s="53">
        <f>V93-Total!V80</f>
        <v>-28281361</v>
      </c>
      <c r="Z93" s="52">
        <f>Y93/Total!V80</f>
        <v>-0.4719450592</v>
      </c>
      <c r="AA93" s="53">
        <f t="shared" si="92"/>
        <v>-91685761</v>
      </c>
      <c r="AB93" s="15"/>
      <c r="AC93" s="15"/>
      <c r="AD93" s="15"/>
      <c r="AE93" s="15"/>
      <c r="AF93" s="15"/>
      <c r="AG93" s="15"/>
      <c r="AH93" s="15"/>
      <c r="AI93" s="15"/>
      <c r="AJ93" s="15"/>
      <c r="AK93" s="15"/>
      <c r="AL93" s="15"/>
      <c r="AM93" s="15"/>
      <c r="AN93" s="15"/>
      <c r="AO93" s="15"/>
      <c r="AP93" s="15"/>
      <c r="AQ93" s="15"/>
    </row>
    <row r="94" ht="12.75" customHeight="1">
      <c r="A94" s="23" t="s">
        <v>31</v>
      </c>
      <c r="B94" s="40">
        <v>2010.0</v>
      </c>
      <c r="C94" s="41">
        <f>SUM('Single-Family'!C94+'Multi-Family'!C94+'Non-Residential - New Const'!C95)</f>
        <v>55</v>
      </c>
      <c r="D94" s="42">
        <f>SUM('Single-Family'!D94+'Multi-Family'!E94+'Non-Residential - New Const'!D95)</f>
        <v>9332760</v>
      </c>
      <c r="E94" s="43"/>
      <c r="F94" s="44"/>
      <c r="G94" s="41">
        <f>SUM('Single-Family'!G94+'Multi-Family'!I94+'Non-Residential - New Const'!G95)</f>
        <v>1268</v>
      </c>
      <c r="H94" s="42">
        <f>SUM('Single-Family'!H94+'Multi-Family'!K94+'Non-Residential - New Const'!H95)</f>
        <v>230716223</v>
      </c>
      <c r="I94" s="41">
        <f>SUM('Single-Family'!I94+'Multi-Family'!L94+'Non-Residential - New Const'!I95)</f>
        <v>748</v>
      </c>
      <c r="J94" s="42">
        <f>SUM('Single-Family'!J94+'Multi-Family'!N94+'Non-Residential - New Const'!J95)</f>
        <v>226047918</v>
      </c>
      <c r="K94" s="41">
        <f>SUM('Single-Family'!K94+'Multi-Family'!O94+'Non-Residential - New Const'!K95)</f>
        <v>5</v>
      </c>
      <c r="L94" s="42">
        <f>SUM('Single-Family'!L94+'Multi-Family'!Q94+'Non-Residential - New Const'!L95)</f>
        <v>814000</v>
      </c>
      <c r="M94" s="41">
        <f>SUM('Single-Family'!M94+'Multi-Family'!R94+'Non-Residential - New Const'!M95)</f>
        <v>61</v>
      </c>
      <c r="N94" s="42">
        <f>SUM('Single-Family'!N94+'Multi-Family'!T94+'Non-Residential - New Const'!N95)</f>
        <v>35684689</v>
      </c>
      <c r="O94" s="41">
        <f>SUM('Single-Family'!O94+'Multi-Family'!U94+'Non-Residential - New Const'!O95)</f>
        <v>0</v>
      </c>
      <c r="P94" s="42">
        <f>SUM('Single-Family'!P94+'Multi-Family'!W94+'Non-Residential - New Const'!P95)</f>
        <v>0</v>
      </c>
      <c r="Q94" s="41">
        <f>SUM('Single-Family'!Q94+'Multi-Family'!X94+'Non-Residential - New Const'!Q95)</f>
        <v>0</v>
      </c>
      <c r="R94" s="42">
        <f>SUM('Single-Family'!R94+'Multi-Family'!Z94+'Non-Residential - New Const'!R95)</f>
        <v>0</v>
      </c>
      <c r="S94" s="45">
        <f>SUM('Single-Family'!S94+'Multi-Family'!AA94+'Non-Residential - New Const'!S95)</f>
        <v>118</v>
      </c>
      <c r="T94" s="45">
        <f>SUM('Single-Family'!T94+'Multi-Family'!AC94+'Non-Residential - New Const'!T95)</f>
        <v>44987662</v>
      </c>
      <c r="U94" s="46">
        <f t="shared" ref="U94:V94" si="102">SUM(C94,G94,I94,K94,M94,O94,Q94,S94)</f>
        <v>2255</v>
      </c>
      <c r="V94" s="47">
        <f t="shared" si="102"/>
        <v>547583252</v>
      </c>
      <c r="W94" s="54">
        <f>SUM(W82:W93)</f>
        <v>-596</v>
      </c>
      <c r="X94" s="55">
        <f>W94/Total!U81</f>
        <v>-0.2090494563</v>
      </c>
      <c r="Y94" s="56">
        <f>SUM(Y82:Y93)</f>
        <v>-91685761</v>
      </c>
      <c r="Z94" s="55">
        <f>Y94/Total!V81</f>
        <v>-0.1434228144</v>
      </c>
      <c r="AA94" s="56">
        <f t="shared" ref="AA94:AA95" si="104">Y94</f>
        <v>-91685761</v>
      </c>
      <c r="AB94" s="15"/>
      <c r="AC94" s="15"/>
      <c r="AD94" s="15"/>
      <c r="AE94" s="15"/>
      <c r="AF94" s="15"/>
      <c r="AG94" s="15"/>
      <c r="AH94" s="15"/>
      <c r="AI94" s="15"/>
      <c r="AJ94" s="15"/>
      <c r="AK94" s="15"/>
      <c r="AL94" s="15"/>
      <c r="AM94" s="15"/>
      <c r="AN94" s="15"/>
      <c r="AO94" s="15"/>
      <c r="AP94" s="15"/>
      <c r="AQ94" s="15"/>
    </row>
    <row r="95" ht="12.75" customHeight="1">
      <c r="A95" s="15" t="s">
        <v>19</v>
      </c>
      <c r="B95" s="24">
        <v>2011.0</v>
      </c>
      <c r="C95" s="25">
        <f>SUM('Single-Family'!C95+'Multi-Family'!C95+'Non-Residential - New Const'!C96)</f>
        <v>1</v>
      </c>
      <c r="D95" s="26">
        <f>SUM('Single-Family'!D95+'Multi-Family'!E95+'Non-Residential - New Const'!D96)</f>
        <v>94000</v>
      </c>
      <c r="E95" s="27"/>
      <c r="F95" s="28"/>
      <c r="G95" s="25">
        <f>SUM('Single-Family'!G95+'Multi-Family'!I95+'Non-Residential - New Const'!G96)</f>
        <v>52</v>
      </c>
      <c r="H95" s="26">
        <f>SUM('Single-Family'!H95+'Multi-Family'!K95+'Non-Residential - New Const'!H96)</f>
        <v>7644543</v>
      </c>
      <c r="I95" s="25">
        <f>SUM('Single-Family'!I95+'Multi-Family'!L95+'Non-Residential - New Const'!I96)</f>
        <v>33</v>
      </c>
      <c r="J95" s="26">
        <f>SUM('Single-Family'!J95+'Multi-Family'!N95+'Non-Residential - New Const'!J96)</f>
        <v>7064880</v>
      </c>
      <c r="K95" s="25">
        <f>SUM('Single-Family'!K95+'Multi-Family'!O95+'Non-Residential - New Const'!K96)</f>
        <v>0</v>
      </c>
      <c r="L95" s="26">
        <f>SUM('Single-Family'!L95+'Multi-Family'!Q95+'Non-Residential - New Const'!L96)</f>
        <v>0</v>
      </c>
      <c r="M95" s="25">
        <f>SUM('Single-Family'!M95+'Multi-Family'!R95+'Non-Residential - New Const'!M96)</f>
        <v>1</v>
      </c>
      <c r="N95" s="26">
        <f>SUM('Single-Family'!N95+'Multi-Family'!T95+'Non-Residential - New Const'!N96)</f>
        <v>161872</v>
      </c>
      <c r="O95" s="25">
        <f>SUM('Single-Family'!O95+'Multi-Family'!U95+'Non-Residential - New Const'!O96)</f>
        <v>0</v>
      </c>
      <c r="P95" s="26">
        <f>SUM('Single-Family'!P95+'Multi-Family'!W95+'Non-Residential - New Const'!P96)</f>
        <v>0</v>
      </c>
      <c r="Q95" s="25">
        <f>SUM('Single-Family'!Q95+'Multi-Family'!X95+'Non-Residential - New Const'!Q96)</f>
        <v>0</v>
      </c>
      <c r="R95" s="26">
        <f>SUM('Single-Family'!R95+'Multi-Family'!Z95+'Non-Residential - New Const'!R96)</f>
        <v>0</v>
      </c>
      <c r="S95" s="29">
        <f>SUM('Single-Family'!S95+'Multi-Family'!AA95+'Non-Residential - New Const'!S96)</f>
        <v>2</v>
      </c>
      <c r="T95" s="29">
        <f>SUM('Single-Family'!T95+'Multi-Family'!AC95+'Non-Residential - New Const'!T96)</f>
        <v>558497</v>
      </c>
      <c r="U95" s="30">
        <f t="shared" ref="U95:V95" si="103">SUM(C95,G95,I95,K95,M95,O95,Q95,S95)</f>
        <v>89</v>
      </c>
      <c r="V95" s="31">
        <f t="shared" si="103"/>
        <v>15523792</v>
      </c>
      <c r="W95" s="51">
        <f>U95-Total!U82</f>
        <v>-62</v>
      </c>
      <c r="X95" s="52">
        <f>W95/Total!U82</f>
        <v>-0.4105960265</v>
      </c>
      <c r="Y95" s="53">
        <f>V95-Total!V82</f>
        <v>-35749060</v>
      </c>
      <c r="Z95" s="52">
        <f>Y95/Total!V82</f>
        <v>-0.6972317436</v>
      </c>
      <c r="AA95" s="53">
        <f t="shared" si="104"/>
        <v>-35749060</v>
      </c>
      <c r="AB95" s="15"/>
      <c r="AC95" s="15"/>
      <c r="AD95" s="15"/>
      <c r="AE95" s="15"/>
      <c r="AF95" s="15"/>
      <c r="AG95" s="15"/>
      <c r="AH95" s="15"/>
      <c r="AI95" s="15"/>
      <c r="AJ95" s="15"/>
      <c r="AK95" s="15"/>
      <c r="AL95" s="15"/>
      <c r="AM95" s="15"/>
      <c r="AN95" s="15"/>
      <c r="AO95" s="15"/>
      <c r="AP95" s="15"/>
      <c r="AQ95" s="15"/>
    </row>
    <row r="96" ht="12.75" customHeight="1">
      <c r="A96" s="15" t="s">
        <v>20</v>
      </c>
      <c r="B96" s="24">
        <v>2011.0</v>
      </c>
      <c r="C96" s="25">
        <f>SUM('Single-Family'!C96+'Multi-Family'!C96+'Non-Residential - New Const'!C97)</f>
        <v>4</v>
      </c>
      <c r="D96" s="26">
        <f>SUM('Single-Family'!D96+'Multi-Family'!E96+'Non-Residential - New Const'!D97)</f>
        <v>676324</v>
      </c>
      <c r="E96" s="27"/>
      <c r="F96" s="28"/>
      <c r="G96" s="25">
        <f>SUM('Single-Family'!G96+'Multi-Family'!I96+'Non-Residential - New Const'!G97)</f>
        <v>70</v>
      </c>
      <c r="H96" s="26">
        <f>SUM('Single-Family'!H96+'Multi-Family'!K96+'Non-Residential - New Const'!H97)</f>
        <v>26513332</v>
      </c>
      <c r="I96" s="25">
        <f>SUM('Single-Family'!I96+'Multi-Family'!L96+'Non-Residential - New Const'!I97)</f>
        <v>28</v>
      </c>
      <c r="J96" s="26">
        <f>SUM('Single-Family'!J96+'Multi-Family'!N96+'Non-Residential - New Const'!J97)</f>
        <v>6741116</v>
      </c>
      <c r="K96" s="25">
        <f>SUM('Single-Family'!K96+'Multi-Family'!O96+'Non-Residential - New Const'!K97)</f>
        <v>0</v>
      </c>
      <c r="L96" s="26">
        <f>SUM('Single-Family'!L96+'Multi-Family'!Q96+'Non-Residential - New Const'!L97)</f>
        <v>0</v>
      </c>
      <c r="M96" s="25">
        <f>SUM('Single-Family'!M96+'Multi-Family'!R96+'Non-Residential - New Const'!M97)</f>
        <v>0</v>
      </c>
      <c r="N96" s="26">
        <f>SUM('Single-Family'!N96+'Multi-Family'!T96+'Non-Residential - New Const'!N97)</f>
        <v>0</v>
      </c>
      <c r="O96" s="25">
        <f>SUM('Single-Family'!O96+'Multi-Family'!U96+'Non-Residential - New Const'!O97)</f>
        <v>0</v>
      </c>
      <c r="P96" s="26">
        <f>SUM('Single-Family'!P96+'Multi-Family'!W96+'Non-Residential - New Const'!P97)</f>
        <v>0</v>
      </c>
      <c r="Q96" s="25">
        <f>SUM('Single-Family'!Q96+'Multi-Family'!X96+'Non-Residential - New Const'!Q97)</f>
        <v>0</v>
      </c>
      <c r="R96" s="26">
        <f>SUM('Single-Family'!R96+'Multi-Family'!Z96+'Non-Residential - New Const'!R97)</f>
        <v>0</v>
      </c>
      <c r="S96" s="29">
        <f>SUM('Single-Family'!S96+'Multi-Family'!AA96+'Non-Residential - New Const'!S97)</f>
        <v>3</v>
      </c>
      <c r="T96" s="29">
        <f>SUM('Single-Family'!T96+'Multi-Family'!AC96+'Non-Residential - New Const'!T97)</f>
        <v>515284</v>
      </c>
      <c r="U96" s="30">
        <f t="shared" ref="U96:V96" si="105">SUM(C96,G96,I96,K96,M96,O96,Q96,S96)</f>
        <v>105</v>
      </c>
      <c r="V96" s="31">
        <f t="shared" si="105"/>
        <v>34446056</v>
      </c>
      <c r="W96" s="51">
        <f>U96-Total!U83</f>
        <v>-153</v>
      </c>
      <c r="X96" s="52">
        <f>W96/Total!U83</f>
        <v>-0.5930232558</v>
      </c>
      <c r="Y96" s="53">
        <f>V96-Total!V83</f>
        <v>-15679366</v>
      </c>
      <c r="Z96" s="52">
        <f>Y96/Total!V83</f>
        <v>-0.3128026733</v>
      </c>
      <c r="AA96" s="53">
        <f t="shared" ref="AA96:AA106" si="107">AA95+Y96</f>
        <v>-51428426</v>
      </c>
      <c r="AB96" s="15"/>
      <c r="AC96" s="15"/>
      <c r="AD96" s="15"/>
      <c r="AE96" s="15"/>
      <c r="AF96" s="15"/>
      <c r="AG96" s="15"/>
      <c r="AH96" s="15"/>
      <c r="AI96" s="15"/>
      <c r="AJ96" s="15"/>
      <c r="AK96" s="15"/>
      <c r="AL96" s="15"/>
      <c r="AM96" s="15"/>
      <c r="AN96" s="15"/>
      <c r="AO96" s="15"/>
      <c r="AP96" s="15"/>
      <c r="AQ96" s="15"/>
    </row>
    <row r="97" ht="12.75" customHeight="1">
      <c r="A97" s="15" t="s">
        <v>21</v>
      </c>
      <c r="B97" s="24">
        <v>2011.0</v>
      </c>
      <c r="C97" s="25">
        <f>SUM('Single-Family'!C97+'Multi-Family'!C97+'Non-Residential - New Const'!C98)</f>
        <v>2</v>
      </c>
      <c r="D97" s="26">
        <f>SUM('Single-Family'!D97+'Multi-Family'!E97+'Non-Residential - New Const'!D98)</f>
        <v>423112</v>
      </c>
      <c r="E97" s="27"/>
      <c r="F97" s="28"/>
      <c r="G97" s="25">
        <f>SUM('Single-Family'!G97+'Multi-Family'!I97+'Non-Residential - New Const'!G98)</f>
        <v>120</v>
      </c>
      <c r="H97" s="26">
        <f>SUM('Single-Family'!H97+'Multi-Family'!K97+'Non-Residential - New Const'!H98)</f>
        <v>44219974</v>
      </c>
      <c r="I97" s="25">
        <f>SUM('Single-Family'!I97+'Multi-Family'!L97+'Non-Residential - New Const'!I98)</f>
        <v>56</v>
      </c>
      <c r="J97" s="26">
        <f>SUM('Single-Family'!J97+'Multi-Family'!N97+'Non-Residential - New Const'!J98)</f>
        <v>11757501</v>
      </c>
      <c r="K97" s="25">
        <f>SUM('Single-Family'!K97+'Multi-Family'!O97+'Non-Residential - New Const'!K98)</f>
        <v>0</v>
      </c>
      <c r="L97" s="26">
        <f>SUM('Single-Family'!L97+'Multi-Family'!Q97+'Non-Residential - New Const'!L98)</f>
        <v>0</v>
      </c>
      <c r="M97" s="25">
        <f>SUM('Single-Family'!M97+'Multi-Family'!R97+'Non-Residential - New Const'!M98)</f>
        <v>8</v>
      </c>
      <c r="N97" s="26">
        <f>SUM('Single-Family'!N97+'Multi-Family'!T97+'Non-Residential - New Const'!N98)</f>
        <v>1108833</v>
      </c>
      <c r="O97" s="25">
        <f>SUM('Single-Family'!O97+'Multi-Family'!U97+'Non-Residential - New Const'!O98)</f>
        <v>0</v>
      </c>
      <c r="P97" s="26">
        <f>SUM('Single-Family'!P97+'Multi-Family'!W97+'Non-Residential - New Const'!P98)</f>
        <v>0</v>
      </c>
      <c r="Q97" s="25">
        <f>SUM('Single-Family'!Q97+'Multi-Family'!X97+'Non-Residential - New Const'!Q98)</f>
        <v>0</v>
      </c>
      <c r="R97" s="26">
        <f>SUM('Single-Family'!R97+'Multi-Family'!Z97+'Non-Residential - New Const'!R98)</f>
        <v>0</v>
      </c>
      <c r="S97" s="29">
        <f>SUM('Single-Family'!S97+'Multi-Family'!AA97+'Non-Residential - New Const'!S98)</f>
        <v>6</v>
      </c>
      <c r="T97" s="29">
        <f>SUM('Single-Family'!T97+'Multi-Family'!AC97+'Non-Residential - New Const'!T98)</f>
        <v>1171190</v>
      </c>
      <c r="U97" s="30">
        <f t="shared" ref="U97:V97" si="106">SUM(C97,G97,I97,K97,M97,O97,Q97,S97)</f>
        <v>192</v>
      </c>
      <c r="V97" s="31">
        <f t="shared" si="106"/>
        <v>58680610</v>
      </c>
      <c r="W97" s="51">
        <f>U97-Total!U84</f>
        <v>-39</v>
      </c>
      <c r="X97" s="52">
        <f>W97/Total!U84</f>
        <v>-0.1688311688</v>
      </c>
      <c r="Y97" s="53">
        <f>V97-Total!V84</f>
        <v>-864883</v>
      </c>
      <c r="Z97" s="52">
        <f>Y97/Total!V84</f>
        <v>-0.01452474329</v>
      </c>
      <c r="AA97" s="53">
        <f t="shared" si="107"/>
        <v>-52293309</v>
      </c>
      <c r="AB97" s="15"/>
      <c r="AC97" s="15"/>
      <c r="AD97" s="15"/>
      <c r="AE97" s="15"/>
      <c r="AF97" s="15"/>
      <c r="AG97" s="15"/>
      <c r="AH97" s="15"/>
      <c r="AI97" s="15"/>
      <c r="AJ97" s="15"/>
      <c r="AK97" s="15"/>
      <c r="AL97" s="15"/>
      <c r="AM97" s="15"/>
      <c r="AN97" s="15"/>
      <c r="AO97" s="15"/>
      <c r="AP97" s="15"/>
      <c r="AQ97" s="15"/>
    </row>
    <row r="98" ht="12.75" customHeight="1">
      <c r="A98" s="15" t="s">
        <v>22</v>
      </c>
      <c r="B98" s="24">
        <v>2011.0</v>
      </c>
      <c r="C98" s="25">
        <f>SUM('Single-Family'!C98+'Multi-Family'!C98+'Non-Residential - New Const'!C99)</f>
        <v>6</v>
      </c>
      <c r="D98" s="26">
        <f>SUM('Single-Family'!D98+'Multi-Family'!E98+'Non-Residential - New Const'!D99)</f>
        <v>1010070</v>
      </c>
      <c r="E98" s="27"/>
      <c r="F98" s="28"/>
      <c r="G98" s="25">
        <f>SUM('Single-Family'!G98+'Multi-Family'!I98+'Non-Residential - New Const'!G99)</f>
        <v>120</v>
      </c>
      <c r="H98" s="26">
        <f>SUM('Single-Family'!H98+'Multi-Family'!K98+'Non-Residential - New Const'!H99)</f>
        <v>30536287</v>
      </c>
      <c r="I98" s="25">
        <f>SUM('Single-Family'!I98+'Multi-Family'!L98+'Non-Residential - New Const'!I99)</f>
        <v>77</v>
      </c>
      <c r="J98" s="26">
        <f>SUM('Single-Family'!J98+'Multi-Family'!N98+'Non-Residential - New Const'!J99)</f>
        <v>17005250</v>
      </c>
      <c r="K98" s="25">
        <f>SUM('Single-Family'!K98+'Multi-Family'!O98+'Non-Residential - New Const'!K99)</f>
        <v>0</v>
      </c>
      <c r="L98" s="26">
        <f>SUM('Single-Family'!L98+'Multi-Family'!Q98+'Non-Residential - New Const'!L99)</f>
        <v>0</v>
      </c>
      <c r="M98" s="25">
        <f>SUM('Single-Family'!M98+'Multi-Family'!R98+'Non-Residential - New Const'!M99)</f>
        <v>3</v>
      </c>
      <c r="N98" s="26">
        <f>SUM('Single-Family'!N98+'Multi-Family'!T98+'Non-Residential - New Const'!N99)</f>
        <v>589830</v>
      </c>
      <c r="O98" s="25">
        <f>SUM('Single-Family'!O98+'Multi-Family'!U98+'Non-Residential - New Const'!O99)</f>
        <v>0</v>
      </c>
      <c r="P98" s="26">
        <f>SUM('Single-Family'!P98+'Multi-Family'!W98+'Non-Residential - New Const'!P99)</f>
        <v>0</v>
      </c>
      <c r="Q98" s="25">
        <f>SUM('Single-Family'!Q98+'Multi-Family'!X98+'Non-Residential - New Const'!Q99)</f>
        <v>0</v>
      </c>
      <c r="R98" s="26">
        <f>SUM('Single-Family'!R98+'Multi-Family'!Z98+'Non-Residential - New Const'!R99)</f>
        <v>0</v>
      </c>
      <c r="S98" s="29">
        <f>SUM('Single-Family'!S98+'Multi-Family'!AA98+'Non-Residential - New Const'!S99)</f>
        <v>10</v>
      </c>
      <c r="T98" s="29">
        <f>SUM('Single-Family'!T98+'Multi-Family'!AC98+'Non-Residential - New Const'!T99)</f>
        <v>2205347</v>
      </c>
      <c r="U98" s="30">
        <f t="shared" ref="U98:V98" si="108">SUM(C98,G98,I98,K98,M98,O98,Q98,S98)</f>
        <v>216</v>
      </c>
      <c r="V98" s="31">
        <f t="shared" si="108"/>
        <v>51346784</v>
      </c>
      <c r="W98" s="51">
        <f>U98-Total!U85</f>
        <v>-73</v>
      </c>
      <c r="X98" s="52">
        <f>W98/Total!U85</f>
        <v>-0.2525951557</v>
      </c>
      <c r="Y98" s="53">
        <f>V98-Total!V85</f>
        <v>-8129810</v>
      </c>
      <c r="Z98" s="52">
        <f>Y98/Total!V85</f>
        <v>-0.1366892327</v>
      </c>
      <c r="AA98" s="53">
        <f t="shared" si="107"/>
        <v>-60423119</v>
      </c>
      <c r="AB98" s="15"/>
      <c r="AC98" s="15"/>
      <c r="AD98" s="15"/>
      <c r="AE98" s="15"/>
      <c r="AF98" s="15"/>
      <c r="AG98" s="15"/>
      <c r="AH98" s="15"/>
      <c r="AI98" s="15"/>
      <c r="AJ98" s="15"/>
      <c r="AK98" s="15"/>
      <c r="AL98" s="15"/>
      <c r="AM98" s="15"/>
      <c r="AN98" s="15"/>
      <c r="AO98" s="15"/>
      <c r="AP98" s="15"/>
      <c r="AQ98" s="15"/>
    </row>
    <row r="99" ht="12.75" customHeight="1">
      <c r="A99" s="15" t="s">
        <v>23</v>
      </c>
      <c r="B99" s="24">
        <v>2011.0</v>
      </c>
      <c r="C99" s="25">
        <f>SUM('Single-Family'!C99+'Multi-Family'!C99+'Non-Residential - New Const'!C100)</f>
        <v>4</v>
      </c>
      <c r="D99" s="26">
        <f>SUM('Single-Family'!D99+'Multi-Family'!E99+'Non-Residential - New Const'!D100)</f>
        <v>1038165</v>
      </c>
      <c r="E99" s="27"/>
      <c r="F99" s="28"/>
      <c r="G99" s="25">
        <f>SUM('Single-Family'!G99+'Multi-Family'!I99+'Non-Residential - New Const'!G100)</f>
        <v>116</v>
      </c>
      <c r="H99" s="26">
        <f>SUM('Single-Family'!H99+'Multi-Family'!K99+'Non-Residential - New Const'!H100)</f>
        <v>24813980</v>
      </c>
      <c r="I99" s="25">
        <f>SUM('Single-Family'!I99+'Multi-Family'!L99+'Non-Residential - New Const'!I100)</f>
        <v>84</v>
      </c>
      <c r="J99" s="26">
        <f>SUM('Single-Family'!J99+'Multi-Family'!N99+'Non-Residential - New Const'!J100)</f>
        <v>17906191</v>
      </c>
      <c r="K99" s="25">
        <f>SUM('Single-Family'!K99+'Multi-Family'!O99+'Non-Residential - New Const'!K100)</f>
        <v>3</v>
      </c>
      <c r="L99" s="26">
        <f>SUM('Single-Family'!L99+'Multi-Family'!Q99+'Non-Residential - New Const'!L100)</f>
        <v>662000</v>
      </c>
      <c r="M99" s="25">
        <f>SUM('Single-Family'!M99+'Multi-Family'!R99+'Non-Residential - New Const'!M100)</f>
        <v>10</v>
      </c>
      <c r="N99" s="26">
        <f>SUM('Single-Family'!N99+'Multi-Family'!T99+'Non-Residential - New Const'!N100)</f>
        <v>23631182</v>
      </c>
      <c r="O99" s="25">
        <f>SUM('Single-Family'!O99+'Multi-Family'!U99+'Non-Residential - New Const'!O100)</f>
        <v>0</v>
      </c>
      <c r="P99" s="26">
        <f>SUM('Single-Family'!P99+'Multi-Family'!W99+'Non-Residential - New Const'!P100)</f>
        <v>0</v>
      </c>
      <c r="Q99" s="25">
        <f>SUM('Single-Family'!Q99+'Multi-Family'!X99+'Non-Residential - New Const'!Q100)</f>
        <v>0</v>
      </c>
      <c r="R99" s="26">
        <f>SUM('Single-Family'!R99+'Multi-Family'!Z99+'Non-Residential - New Const'!R100)</f>
        <v>0</v>
      </c>
      <c r="S99" s="29">
        <f>SUM('Single-Family'!S99+'Multi-Family'!AA99+'Non-Residential - New Const'!S100)</f>
        <v>11</v>
      </c>
      <c r="T99" s="29">
        <f>SUM('Single-Family'!T99+'Multi-Family'!AC99+'Non-Residential - New Const'!T100)</f>
        <v>2172205</v>
      </c>
      <c r="U99" s="30">
        <f t="shared" ref="U99:V99" si="109">SUM(C99,G99,I99,K99,M99,O99,Q99,S99)</f>
        <v>228</v>
      </c>
      <c r="V99" s="31">
        <f t="shared" si="109"/>
        <v>70223723</v>
      </c>
      <c r="W99" s="51">
        <f>U99-Total!U86</f>
        <v>45</v>
      </c>
      <c r="X99" s="52">
        <f>W99/Total!U86</f>
        <v>0.2459016393</v>
      </c>
      <c r="Y99" s="53">
        <f>V99-Total!V86</f>
        <v>33823391</v>
      </c>
      <c r="Z99" s="52">
        <f>Y99/Total!V86</f>
        <v>0.9292055633</v>
      </c>
      <c r="AA99" s="53">
        <f t="shared" si="107"/>
        <v>-26599728</v>
      </c>
      <c r="AB99" s="15"/>
      <c r="AC99" s="15"/>
      <c r="AD99" s="15"/>
      <c r="AE99" s="15"/>
      <c r="AF99" s="15"/>
      <c r="AG99" s="15"/>
      <c r="AH99" s="15"/>
      <c r="AI99" s="15"/>
      <c r="AJ99" s="15"/>
      <c r="AK99" s="15"/>
      <c r="AL99" s="15"/>
      <c r="AM99" s="15"/>
      <c r="AN99" s="15"/>
      <c r="AO99" s="15"/>
      <c r="AP99" s="15"/>
      <c r="AQ99" s="15"/>
    </row>
    <row r="100" ht="12.75" customHeight="1">
      <c r="A100" s="15" t="s">
        <v>32</v>
      </c>
      <c r="B100" s="24">
        <v>2011.0</v>
      </c>
      <c r="C100" s="25">
        <f>SUM('Single-Family'!C100+'Multi-Family'!C100+'Non-Residential - New Const'!C101)</f>
        <v>7</v>
      </c>
      <c r="D100" s="26">
        <f>SUM('Single-Family'!D100+'Multi-Family'!E100+'Non-Residential - New Const'!D101)</f>
        <v>1305634</v>
      </c>
      <c r="E100" s="27"/>
      <c r="F100" s="28"/>
      <c r="G100" s="25">
        <f>SUM('Single-Family'!G100+'Multi-Family'!I100+'Non-Residential - New Const'!G101)</f>
        <v>110</v>
      </c>
      <c r="H100" s="26">
        <f>SUM('Single-Family'!H100+'Multi-Family'!K100+'Non-Residential - New Const'!H101)</f>
        <v>43148795</v>
      </c>
      <c r="I100" s="25">
        <f>SUM('Single-Family'!I100+'Multi-Family'!L100+'Non-Residential - New Const'!I101)</f>
        <v>55</v>
      </c>
      <c r="J100" s="26">
        <f>SUM('Single-Family'!J100+'Multi-Family'!N100+'Non-Residential - New Const'!J101)</f>
        <v>14131782</v>
      </c>
      <c r="K100" s="25">
        <f>SUM('Single-Family'!K100+'Multi-Family'!O100+'Non-Residential - New Const'!K101)</f>
        <v>0</v>
      </c>
      <c r="L100" s="26">
        <f>SUM('Single-Family'!L100+'Multi-Family'!Q100+'Non-Residential - New Const'!L101)</f>
        <v>0</v>
      </c>
      <c r="M100" s="25">
        <f>SUM('Single-Family'!M100+'Multi-Family'!R100+'Non-Residential - New Const'!M101)</f>
        <v>9</v>
      </c>
      <c r="N100" s="26">
        <f>SUM('Single-Family'!N100+'Multi-Family'!T100+'Non-Residential - New Const'!N101)</f>
        <v>2310847</v>
      </c>
      <c r="O100" s="25">
        <f>SUM('Single-Family'!O100+'Multi-Family'!U100+'Non-Residential - New Const'!O101)</f>
        <v>0</v>
      </c>
      <c r="P100" s="26">
        <f>SUM('Single-Family'!P100+'Multi-Family'!W100+'Non-Residential - New Const'!P101)</f>
        <v>0</v>
      </c>
      <c r="Q100" s="25">
        <f>SUM('Single-Family'!Q100+'Multi-Family'!X100+'Non-Residential - New Const'!Q101)</f>
        <v>0</v>
      </c>
      <c r="R100" s="26">
        <f>SUM('Single-Family'!R100+'Multi-Family'!Z100+'Non-Residential - New Const'!R101)</f>
        <v>0</v>
      </c>
      <c r="S100" s="29">
        <f>SUM('Single-Family'!S100+'Multi-Family'!AA100+'Non-Residential - New Const'!S101)</f>
        <v>11</v>
      </c>
      <c r="T100" s="29">
        <f>SUM('Single-Family'!T100+'Multi-Family'!AC100+'Non-Residential - New Const'!T101)</f>
        <v>2170893</v>
      </c>
      <c r="U100" s="30">
        <f t="shared" ref="U100:V100" si="110">SUM(C100,G100,I100,K100,M100,O100,Q100,S100)</f>
        <v>192</v>
      </c>
      <c r="V100" s="31">
        <f t="shared" si="110"/>
        <v>63067951</v>
      </c>
      <c r="W100" s="51">
        <f>U100-Total!U87</f>
        <v>-6</v>
      </c>
      <c r="X100" s="52">
        <f>W100/Total!U87</f>
        <v>-0.0303030303</v>
      </c>
      <c r="Y100" s="53">
        <f>V100-Total!V87</f>
        <v>13192503</v>
      </c>
      <c r="Z100" s="52">
        <f>Y100/Total!V87</f>
        <v>0.2645089624</v>
      </c>
      <c r="AA100" s="53">
        <f t="shared" si="107"/>
        <v>-13407225</v>
      </c>
      <c r="AB100" s="15"/>
      <c r="AC100" s="15"/>
      <c r="AD100" s="15"/>
      <c r="AE100" s="15"/>
      <c r="AF100" s="15"/>
      <c r="AG100" s="15"/>
      <c r="AH100" s="15"/>
      <c r="AI100" s="15"/>
      <c r="AJ100" s="15"/>
      <c r="AK100" s="15"/>
      <c r="AL100" s="15"/>
      <c r="AM100" s="15"/>
      <c r="AN100" s="15"/>
      <c r="AO100" s="15"/>
      <c r="AP100" s="15"/>
      <c r="AQ100" s="15"/>
    </row>
    <row r="101" ht="12.75" customHeight="1">
      <c r="A101" s="15" t="s">
        <v>25</v>
      </c>
      <c r="B101" s="24">
        <v>2011.0</v>
      </c>
      <c r="C101" s="25">
        <f>SUM('Single-Family'!C101+'Multi-Family'!C101+'Non-Residential - New Const'!C102)</f>
        <v>5</v>
      </c>
      <c r="D101" s="26">
        <f>SUM('Single-Family'!D101+'Multi-Family'!E101+'Non-Residential - New Const'!D102)</f>
        <v>1028546</v>
      </c>
      <c r="E101" s="27"/>
      <c r="F101" s="28"/>
      <c r="G101" s="25">
        <f>SUM('Single-Family'!G101+'Multi-Family'!I101+'Non-Residential - New Const'!G102)</f>
        <v>139</v>
      </c>
      <c r="H101" s="26">
        <f>SUM('Single-Family'!H101+'Multi-Family'!K101+'Non-Residential - New Const'!H102)</f>
        <v>33756736</v>
      </c>
      <c r="I101" s="25">
        <f>SUM('Single-Family'!I101+'Multi-Family'!L101+'Non-Residential - New Const'!I102)</f>
        <v>65</v>
      </c>
      <c r="J101" s="26">
        <f>SUM('Single-Family'!J101+'Multi-Family'!N101+'Non-Residential - New Const'!J102)</f>
        <v>18570851</v>
      </c>
      <c r="K101" s="25">
        <f>SUM('Single-Family'!K101+'Multi-Family'!O101+'Non-Residential - New Const'!K102)</f>
        <v>1</v>
      </c>
      <c r="L101" s="26">
        <f>SUM('Single-Family'!L101+'Multi-Family'!Q101+'Non-Residential - New Const'!L102)</f>
        <v>75000</v>
      </c>
      <c r="M101" s="25">
        <f>SUM('Single-Family'!M101+'Multi-Family'!R101+'Non-Residential - New Const'!M102)</f>
        <v>4</v>
      </c>
      <c r="N101" s="26">
        <f>SUM('Single-Family'!N101+'Multi-Family'!T101+'Non-Residential - New Const'!N102)</f>
        <v>644777</v>
      </c>
      <c r="O101" s="25">
        <f>SUM('Single-Family'!O101+'Multi-Family'!U101+'Non-Residential - New Const'!O102)</f>
        <v>0</v>
      </c>
      <c r="P101" s="26">
        <f>SUM('Single-Family'!P101+'Multi-Family'!W101+'Non-Residential - New Const'!P102)</f>
        <v>0</v>
      </c>
      <c r="Q101" s="25">
        <f>SUM('Single-Family'!Q101+'Multi-Family'!X101+'Non-Residential - New Const'!Q102)</f>
        <v>0</v>
      </c>
      <c r="R101" s="26">
        <f>SUM('Single-Family'!R101+'Multi-Family'!Z101+'Non-Residential - New Const'!R102)</f>
        <v>0</v>
      </c>
      <c r="S101" s="29">
        <f>SUM('Single-Family'!S101+'Multi-Family'!AA101+'Non-Residential - New Const'!S102)</f>
        <v>3</v>
      </c>
      <c r="T101" s="29">
        <f>SUM('Single-Family'!T101+'Multi-Family'!AC101+'Non-Residential - New Const'!T102)</f>
        <v>1161083</v>
      </c>
      <c r="U101" s="30">
        <f t="shared" ref="U101:V101" si="111">SUM(C101,G101,I101,K101,M101,O101,Q101,S101)</f>
        <v>217</v>
      </c>
      <c r="V101" s="31">
        <f t="shared" si="111"/>
        <v>55236993</v>
      </c>
      <c r="W101" s="51">
        <f>U101-Total!U88</f>
        <v>52</v>
      </c>
      <c r="X101" s="52">
        <f>W101/Total!U88</f>
        <v>0.3151515152</v>
      </c>
      <c r="Y101" s="53">
        <f>V101-Total!V88</f>
        <v>20430223</v>
      </c>
      <c r="Z101" s="52">
        <f>Y101/Total!V88</f>
        <v>0.586961186</v>
      </c>
      <c r="AA101" s="53">
        <f t="shared" si="107"/>
        <v>7022998</v>
      </c>
      <c r="AB101" s="15"/>
      <c r="AC101" s="15"/>
      <c r="AD101" s="15"/>
      <c r="AE101" s="15"/>
      <c r="AF101" s="15"/>
      <c r="AG101" s="15"/>
      <c r="AH101" s="15"/>
      <c r="AI101" s="15"/>
      <c r="AJ101" s="15"/>
      <c r="AK101" s="15"/>
      <c r="AL101" s="15"/>
      <c r="AM101" s="15"/>
      <c r="AN101" s="15"/>
      <c r="AO101" s="15"/>
      <c r="AP101" s="15"/>
      <c r="AQ101" s="15"/>
    </row>
    <row r="102" ht="12.75" customHeight="1">
      <c r="A102" s="15" t="s">
        <v>26</v>
      </c>
      <c r="B102" s="24">
        <v>2011.0</v>
      </c>
      <c r="C102" s="25">
        <f>SUM('Single-Family'!C102+'Multi-Family'!C102+'Non-Residential - New Const'!C103)</f>
        <v>7</v>
      </c>
      <c r="D102" s="26">
        <f>SUM('Single-Family'!D102+'Multi-Family'!E102+'Non-Residential - New Const'!D103)</f>
        <v>1106746</v>
      </c>
      <c r="E102" s="27"/>
      <c r="F102" s="28"/>
      <c r="G102" s="25">
        <f>SUM('Single-Family'!G102+'Multi-Family'!I102+'Non-Residential - New Const'!G103)</f>
        <v>165</v>
      </c>
      <c r="H102" s="26">
        <f>SUM('Single-Family'!H102+'Multi-Family'!K102+'Non-Residential - New Const'!H103)</f>
        <v>27185064</v>
      </c>
      <c r="I102" s="25">
        <f>SUM('Single-Family'!I102+'Multi-Family'!L102+'Non-Residential - New Const'!I103)</f>
        <v>62</v>
      </c>
      <c r="J102" s="26">
        <f>SUM('Single-Family'!J102+'Multi-Family'!N102+'Non-Residential - New Const'!J103)</f>
        <v>20587397</v>
      </c>
      <c r="K102" s="25">
        <f>SUM('Single-Family'!K102+'Multi-Family'!O102+'Non-Residential - New Const'!K103)</f>
        <v>3</v>
      </c>
      <c r="L102" s="26">
        <f>SUM('Single-Family'!L102+'Multi-Family'!Q102+'Non-Residential - New Const'!L103)</f>
        <v>562000</v>
      </c>
      <c r="M102" s="25">
        <f>SUM('Single-Family'!M102+'Multi-Family'!R102+'Non-Residential - New Const'!M103)</f>
        <v>3</v>
      </c>
      <c r="N102" s="26">
        <f>SUM('Single-Family'!N102+'Multi-Family'!T102+'Non-Residential - New Const'!N103)</f>
        <v>2012266</v>
      </c>
      <c r="O102" s="25">
        <f>SUM('Single-Family'!O102+'Multi-Family'!U102+'Non-Residential - New Const'!O103)</f>
        <v>0</v>
      </c>
      <c r="P102" s="26">
        <f>SUM('Single-Family'!P102+'Multi-Family'!W102+'Non-Residential - New Const'!P103)</f>
        <v>0</v>
      </c>
      <c r="Q102" s="25">
        <f>SUM('Single-Family'!Q102+'Multi-Family'!X102+'Non-Residential - New Const'!Q103)</f>
        <v>0</v>
      </c>
      <c r="R102" s="26">
        <f>SUM('Single-Family'!R102+'Multi-Family'!Z102+'Non-Residential - New Const'!R103)</f>
        <v>0</v>
      </c>
      <c r="S102" s="29">
        <f>SUM('Single-Family'!S102+'Multi-Family'!AA102+'Non-Residential - New Const'!S103)</f>
        <v>6</v>
      </c>
      <c r="T102" s="29">
        <f>SUM('Single-Family'!T102+'Multi-Family'!AC102+'Non-Residential - New Const'!T103)</f>
        <v>1125760</v>
      </c>
      <c r="U102" s="30">
        <f t="shared" ref="U102:V102" si="112">SUM(C102,G102,I102,K102,M102,O102,Q102,S102)</f>
        <v>246</v>
      </c>
      <c r="V102" s="31">
        <f t="shared" si="112"/>
        <v>52579233</v>
      </c>
      <c r="W102" s="51">
        <f>U102-Total!U89</f>
        <v>72</v>
      </c>
      <c r="X102" s="52">
        <f>W102/Total!U89</f>
        <v>0.4137931034</v>
      </c>
      <c r="Y102" s="53">
        <f>V102-Total!V89</f>
        <v>2518845</v>
      </c>
      <c r="Z102" s="52">
        <f>Y102/Total!V89</f>
        <v>0.05031613019</v>
      </c>
      <c r="AA102" s="53">
        <f t="shared" si="107"/>
        <v>9541843</v>
      </c>
      <c r="AB102" s="15"/>
      <c r="AC102" s="15"/>
      <c r="AD102" s="15"/>
      <c r="AE102" s="15"/>
      <c r="AF102" s="15"/>
      <c r="AG102" s="15"/>
      <c r="AH102" s="15"/>
      <c r="AI102" s="15"/>
      <c r="AJ102" s="15"/>
      <c r="AK102" s="15"/>
      <c r="AL102" s="15"/>
      <c r="AM102" s="15"/>
      <c r="AN102" s="15"/>
      <c r="AO102" s="15"/>
      <c r="AP102" s="15"/>
      <c r="AQ102" s="15"/>
    </row>
    <row r="103" ht="12.75" customHeight="1">
      <c r="A103" s="15" t="s">
        <v>27</v>
      </c>
      <c r="B103" s="24">
        <v>2011.0</v>
      </c>
      <c r="C103" s="25">
        <f>SUM('Single-Family'!C103+'Multi-Family'!C103+'Non-Residential - New Const'!C104)</f>
        <v>8</v>
      </c>
      <c r="D103" s="26">
        <f>SUM('Single-Family'!D103+'Multi-Family'!E103+'Non-Residential - New Const'!D104)</f>
        <v>1216336</v>
      </c>
      <c r="E103" s="27"/>
      <c r="F103" s="28"/>
      <c r="G103" s="25">
        <f>SUM('Single-Family'!G103+'Multi-Family'!I103+'Non-Residential - New Const'!G104)</f>
        <v>143</v>
      </c>
      <c r="H103" s="26">
        <f>SUM('Single-Family'!H103+'Multi-Family'!K103+'Non-Residential - New Const'!H104)</f>
        <v>44912184</v>
      </c>
      <c r="I103" s="25">
        <f>SUM('Single-Family'!I103+'Multi-Family'!L103+'Non-Residential - New Const'!I104)</f>
        <v>51</v>
      </c>
      <c r="J103" s="26">
        <f>SUM('Single-Family'!J103+'Multi-Family'!N103+'Non-Residential - New Const'!J104)</f>
        <v>13635949</v>
      </c>
      <c r="K103" s="25">
        <f>SUM('Single-Family'!K103+'Multi-Family'!O103+'Non-Residential - New Const'!K104)</f>
        <v>1</v>
      </c>
      <c r="L103" s="26">
        <f>SUM('Single-Family'!L103+'Multi-Family'!Q103+'Non-Residential - New Const'!L104)</f>
        <v>184000</v>
      </c>
      <c r="M103" s="25">
        <f>SUM('Single-Family'!M103+'Multi-Family'!R103+'Non-Residential - New Const'!M104)</f>
        <v>3</v>
      </c>
      <c r="N103" s="26">
        <f>SUM('Single-Family'!N103+'Multi-Family'!T103+'Non-Residential - New Const'!N104)</f>
        <v>504979</v>
      </c>
      <c r="O103" s="25">
        <f>SUM('Single-Family'!O103+'Multi-Family'!U103+'Non-Residential - New Const'!O104)</f>
        <v>0</v>
      </c>
      <c r="P103" s="26">
        <f>SUM('Single-Family'!P103+'Multi-Family'!W103+'Non-Residential - New Const'!P104)</f>
        <v>0</v>
      </c>
      <c r="Q103" s="25">
        <f>SUM('Single-Family'!Q103+'Multi-Family'!X103+'Non-Residential - New Const'!Q104)</f>
        <v>0</v>
      </c>
      <c r="R103" s="26">
        <f>SUM('Single-Family'!R103+'Multi-Family'!Z103+'Non-Residential - New Const'!R104)</f>
        <v>0</v>
      </c>
      <c r="S103" s="29">
        <f>SUM('Single-Family'!S103+'Multi-Family'!AA103+'Non-Residential - New Const'!S104)</f>
        <v>2</v>
      </c>
      <c r="T103" s="29">
        <f>SUM('Single-Family'!T103+'Multi-Family'!AC103+'Non-Residential - New Const'!T104)</f>
        <v>263242</v>
      </c>
      <c r="U103" s="30">
        <f t="shared" ref="U103:V103" si="113">SUM(C103,G103,I103,K103,M103,O103,Q103,S103)</f>
        <v>208</v>
      </c>
      <c r="V103" s="31">
        <f t="shared" si="113"/>
        <v>60716690</v>
      </c>
      <c r="W103" s="51">
        <f>U103-Total!U90</f>
        <v>33</v>
      </c>
      <c r="X103" s="52">
        <f>W103/Total!U90</f>
        <v>0.1885714286</v>
      </c>
      <c r="Y103" s="53">
        <f>V103-Total!V90</f>
        <v>26204028</v>
      </c>
      <c r="Z103" s="52">
        <f>Y103/Total!V90</f>
        <v>0.7592583846</v>
      </c>
      <c r="AA103" s="53">
        <f t="shared" si="107"/>
        <v>35745871</v>
      </c>
      <c r="AB103" s="15"/>
      <c r="AC103" s="15"/>
      <c r="AD103" s="15"/>
      <c r="AE103" s="15"/>
      <c r="AF103" s="15"/>
      <c r="AG103" s="15"/>
      <c r="AH103" s="15"/>
      <c r="AI103" s="15"/>
      <c r="AJ103" s="15"/>
      <c r="AK103" s="15"/>
      <c r="AL103" s="15"/>
      <c r="AM103" s="15"/>
      <c r="AN103" s="15"/>
      <c r="AO103" s="15"/>
      <c r="AP103" s="15"/>
      <c r="AQ103" s="15"/>
    </row>
    <row r="104" ht="12.75" customHeight="1">
      <c r="A104" s="15" t="s">
        <v>28</v>
      </c>
      <c r="B104" s="24">
        <v>2011.0</v>
      </c>
      <c r="C104" s="25">
        <f>SUM('Single-Family'!C104+'Multi-Family'!C104+'Non-Residential - New Const'!C105)</f>
        <v>6</v>
      </c>
      <c r="D104" s="26">
        <f>SUM('Single-Family'!D104+'Multi-Family'!E104+'Non-Residential - New Const'!D105)</f>
        <v>1087871</v>
      </c>
      <c r="E104" s="27"/>
      <c r="F104" s="28"/>
      <c r="G104" s="25">
        <f>SUM('Single-Family'!G104+'Multi-Family'!I104+'Non-Residential - New Const'!G105)</f>
        <v>109</v>
      </c>
      <c r="H104" s="26">
        <f>SUM('Single-Family'!H104+'Multi-Family'!K104+'Non-Residential - New Const'!H105)</f>
        <v>23247977</v>
      </c>
      <c r="I104" s="25">
        <f>SUM('Single-Family'!I104+'Multi-Family'!L104+'Non-Residential - New Const'!I105)</f>
        <v>67</v>
      </c>
      <c r="J104" s="26">
        <f>SUM('Single-Family'!J104+'Multi-Family'!N104+'Non-Residential - New Const'!J105)</f>
        <v>18998851</v>
      </c>
      <c r="K104" s="25">
        <f>SUM('Single-Family'!K104+'Multi-Family'!O104+'Non-Residential - New Const'!K105)</f>
        <v>3</v>
      </c>
      <c r="L104" s="26">
        <f>SUM('Single-Family'!L104+'Multi-Family'!Q104+'Non-Residential - New Const'!L105)</f>
        <v>568000</v>
      </c>
      <c r="M104" s="25">
        <f>SUM('Single-Family'!M104+'Multi-Family'!R104+'Non-Residential - New Const'!M105)</f>
        <v>5</v>
      </c>
      <c r="N104" s="26">
        <f>SUM('Single-Family'!N104+'Multi-Family'!T104+'Non-Residential - New Const'!N105)</f>
        <v>1148672</v>
      </c>
      <c r="O104" s="25">
        <f>SUM('Single-Family'!O104+'Multi-Family'!U104+'Non-Residential - New Const'!O105)</f>
        <v>0</v>
      </c>
      <c r="P104" s="26">
        <f>SUM('Single-Family'!P104+'Multi-Family'!W104+'Non-Residential - New Const'!P105)</f>
        <v>0</v>
      </c>
      <c r="Q104" s="25">
        <f>SUM('Single-Family'!Q104+'Multi-Family'!X104+'Non-Residential - New Const'!Q105)</f>
        <v>0</v>
      </c>
      <c r="R104" s="26">
        <f>SUM('Single-Family'!R104+'Multi-Family'!Z104+'Non-Residential - New Const'!R105)</f>
        <v>0</v>
      </c>
      <c r="S104" s="29">
        <f>SUM('Single-Family'!S104+'Multi-Family'!AA104+'Non-Residential - New Const'!S105)</f>
        <v>5</v>
      </c>
      <c r="T104" s="29">
        <f>SUM('Single-Family'!T104+'Multi-Family'!AC104+'Non-Residential - New Const'!T105)</f>
        <v>2575856</v>
      </c>
      <c r="U104" s="30">
        <f t="shared" ref="U104:V104" si="114">SUM(C104,G104,I104,K104,M104,O104,Q104,S104)</f>
        <v>195</v>
      </c>
      <c r="V104" s="31">
        <f t="shared" si="114"/>
        <v>47627227</v>
      </c>
      <c r="W104" s="51">
        <f>U104-Total!U91</f>
        <v>7</v>
      </c>
      <c r="X104" s="52">
        <f>W104/Total!U91</f>
        <v>0.03723404255</v>
      </c>
      <c r="Y104" s="53">
        <f>V104-Total!V91</f>
        <v>309894</v>
      </c>
      <c r="Z104" s="52">
        <f>Y104/Total!V91</f>
        <v>0.006549270222</v>
      </c>
      <c r="AA104" s="53">
        <f t="shared" si="107"/>
        <v>36055765</v>
      </c>
      <c r="AB104" s="15"/>
      <c r="AC104" s="15"/>
      <c r="AD104" s="15"/>
      <c r="AE104" s="15"/>
      <c r="AF104" s="15"/>
      <c r="AG104" s="15"/>
      <c r="AH104" s="15"/>
      <c r="AI104" s="15"/>
      <c r="AJ104" s="15"/>
      <c r="AK104" s="15"/>
      <c r="AL104" s="15"/>
      <c r="AM104" s="15"/>
      <c r="AN104" s="15"/>
      <c r="AO104" s="15"/>
      <c r="AP104" s="15"/>
      <c r="AQ104" s="15"/>
    </row>
    <row r="105" ht="12.75" customHeight="1">
      <c r="A105" s="15" t="s">
        <v>29</v>
      </c>
      <c r="B105" s="24">
        <v>2011.0</v>
      </c>
      <c r="C105" s="25">
        <f>SUM('Single-Family'!C105+'Multi-Family'!C105+'Non-Residential - New Const'!C106)</f>
        <v>3</v>
      </c>
      <c r="D105" s="26">
        <f>SUM('Single-Family'!D105+'Multi-Family'!E105+'Non-Residential - New Const'!D106)</f>
        <v>379844</v>
      </c>
      <c r="E105" s="27"/>
      <c r="F105" s="28"/>
      <c r="G105" s="25">
        <f>SUM('Single-Family'!G105+'Multi-Family'!I105+'Non-Residential - New Const'!G106)</f>
        <v>104</v>
      </c>
      <c r="H105" s="26">
        <f>SUM('Single-Family'!H105+'Multi-Family'!K105+'Non-Residential - New Const'!H106)</f>
        <v>27823106</v>
      </c>
      <c r="I105" s="25">
        <f>SUM('Single-Family'!I105+'Multi-Family'!L105+'Non-Residential - New Const'!I106)</f>
        <v>39</v>
      </c>
      <c r="J105" s="26">
        <f>SUM('Single-Family'!J105+'Multi-Family'!N105+'Non-Residential - New Const'!J106)</f>
        <v>12404703</v>
      </c>
      <c r="K105" s="25">
        <f>SUM('Single-Family'!K105+'Multi-Family'!O105+'Non-Residential - New Const'!K106)</f>
        <v>0</v>
      </c>
      <c r="L105" s="26">
        <f>SUM('Single-Family'!L105+'Multi-Family'!Q105+'Non-Residential - New Const'!L106)</f>
        <v>0</v>
      </c>
      <c r="M105" s="25">
        <f>SUM('Single-Family'!M105+'Multi-Family'!R105+'Non-Residential - New Const'!M106)</f>
        <v>4</v>
      </c>
      <c r="N105" s="26">
        <f>SUM('Single-Family'!N105+'Multi-Family'!T105+'Non-Residential - New Const'!N106)</f>
        <v>478516</v>
      </c>
      <c r="O105" s="25">
        <f>SUM('Single-Family'!O105+'Multi-Family'!U105+'Non-Residential - New Const'!O106)</f>
        <v>0</v>
      </c>
      <c r="P105" s="26">
        <f>SUM('Single-Family'!P105+'Multi-Family'!W105+'Non-Residential - New Const'!P106)</f>
        <v>0</v>
      </c>
      <c r="Q105" s="25">
        <f>SUM('Single-Family'!Q105+'Multi-Family'!X105+'Non-Residential - New Const'!Q106)</f>
        <v>0</v>
      </c>
      <c r="R105" s="26">
        <f>SUM('Single-Family'!R105+'Multi-Family'!Z105+'Non-Residential - New Const'!R106)</f>
        <v>0</v>
      </c>
      <c r="S105" s="29">
        <f>SUM('Single-Family'!S105+'Multi-Family'!AA105+'Non-Residential - New Const'!S106)</f>
        <v>3</v>
      </c>
      <c r="T105" s="29">
        <f>SUM('Single-Family'!T105+'Multi-Family'!AC105+'Non-Residential - New Const'!T106)</f>
        <v>1171200</v>
      </c>
      <c r="U105" s="30">
        <f t="shared" ref="U105:V105" si="115">SUM(C105,G105,I105,K105,M105,O105,Q105,S105)</f>
        <v>153</v>
      </c>
      <c r="V105" s="31">
        <f t="shared" si="115"/>
        <v>42257369</v>
      </c>
      <c r="W105" s="51">
        <f>U105-Total!U92</f>
        <v>17</v>
      </c>
      <c r="X105" s="52">
        <f>W105/Total!U92</f>
        <v>0.125</v>
      </c>
      <c r="Y105" s="53">
        <f>V105-Total!V92</f>
        <v>-288837</v>
      </c>
      <c r="Z105" s="52">
        <f>Y105/Total!V92</f>
        <v>-0.00678878394</v>
      </c>
      <c r="AA105" s="53">
        <f t="shared" si="107"/>
        <v>35766928</v>
      </c>
      <c r="AB105" s="15"/>
      <c r="AC105" s="15"/>
      <c r="AD105" s="15"/>
      <c r="AE105" s="15"/>
      <c r="AF105" s="15"/>
      <c r="AG105" s="15"/>
      <c r="AH105" s="15"/>
      <c r="AI105" s="15"/>
      <c r="AJ105" s="15"/>
      <c r="AK105" s="15"/>
      <c r="AL105" s="15"/>
      <c r="AM105" s="15"/>
      <c r="AN105" s="15"/>
      <c r="AO105" s="15"/>
      <c r="AP105" s="15"/>
      <c r="AQ105" s="15"/>
    </row>
    <row r="106" ht="12.75" customHeight="1">
      <c r="A106" s="15" t="s">
        <v>30</v>
      </c>
      <c r="B106" s="24">
        <v>2011.0</v>
      </c>
      <c r="C106" s="25">
        <f>SUM('Single-Family'!C106+'Multi-Family'!C106+'Non-Residential - New Const'!C107)</f>
        <v>0</v>
      </c>
      <c r="D106" s="26">
        <f>SUM('Single-Family'!D106+'Multi-Family'!E106+'Non-Residential - New Const'!D107)</f>
        <v>0</v>
      </c>
      <c r="E106" s="27"/>
      <c r="F106" s="28"/>
      <c r="G106" s="25">
        <f>SUM('Single-Family'!G106+'Multi-Family'!I106+'Non-Residential - New Const'!G107)</f>
        <v>65</v>
      </c>
      <c r="H106" s="26">
        <f>SUM('Single-Family'!H106+'Multi-Family'!K106+'Non-Residential - New Const'!H107)</f>
        <v>14133135</v>
      </c>
      <c r="I106" s="25">
        <f>SUM('Single-Family'!I106+'Multi-Family'!L106+'Non-Residential - New Const'!I107)</f>
        <v>44</v>
      </c>
      <c r="J106" s="26">
        <f>SUM('Single-Family'!J106+'Multi-Family'!N106+'Non-Residential - New Const'!J107)</f>
        <v>23118147</v>
      </c>
      <c r="K106" s="25">
        <f>SUM('Single-Family'!K106+'Multi-Family'!O106+'Non-Residential - New Const'!K107)</f>
        <v>0</v>
      </c>
      <c r="L106" s="26">
        <f>SUM('Single-Family'!L106+'Multi-Family'!Q106+'Non-Residential - New Const'!L107)</f>
        <v>0</v>
      </c>
      <c r="M106" s="25">
        <f>SUM('Single-Family'!M106+'Multi-Family'!R106+'Non-Residential - New Const'!M107)</f>
        <v>4</v>
      </c>
      <c r="N106" s="26">
        <f>SUM('Single-Family'!N106+'Multi-Family'!T106+'Non-Residential - New Const'!N107)</f>
        <v>1378137</v>
      </c>
      <c r="O106" s="25">
        <f>SUM('Single-Family'!O106+'Multi-Family'!U106+'Non-Residential - New Const'!O107)</f>
        <v>0</v>
      </c>
      <c r="P106" s="26">
        <f>SUM('Single-Family'!P106+'Multi-Family'!W106+'Non-Residential - New Const'!P107)</f>
        <v>0</v>
      </c>
      <c r="Q106" s="25">
        <f>SUM('Single-Family'!Q106+'Multi-Family'!X106+'Non-Residential - New Const'!Q107)</f>
        <v>0</v>
      </c>
      <c r="R106" s="26">
        <f>SUM('Single-Family'!R106+'Multi-Family'!Z106+'Non-Residential - New Const'!R107)</f>
        <v>0</v>
      </c>
      <c r="S106" s="29">
        <f>SUM('Single-Family'!S106+'Multi-Family'!AA106+'Non-Residential - New Const'!S107)</f>
        <v>16</v>
      </c>
      <c r="T106" s="29">
        <f>SUM('Single-Family'!T106+'Multi-Family'!AC106+'Non-Residential - New Const'!T107)</f>
        <v>5095066</v>
      </c>
      <c r="U106" s="30">
        <f t="shared" ref="U106:V106" si="116">SUM(C106,G106,I106,K106,M106,O106,Q106,S106)</f>
        <v>129</v>
      </c>
      <c r="V106" s="31">
        <f t="shared" si="116"/>
        <v>43724485</v>
      </c>
      <c r="W106" s="51">
        <f>U106-Total!U93</f>
        <v>22</v>
      </c>
      <c r="X106" s="52">
        <f>W106/Total!U93</f>
        <v>0.2056074766</v>
      </c>
      <c r="Y106" s="53">
        <f>V106-Total!V93</f>
        <v>12080733</v>
      </c>
      <c r="Z106" s="52">
        <f>Y106/Total!V93</f>
        <v>0.3817730906</v>
      </c>
      <c r="AA106" s="53">
        <f t="shared" si="107"/>
        <v>47847661</v>
      </c>
      <c r="AB106" s="15"/>
      <c r="AC106" s="15"/>
      <c r="AD106" s="15"/>
      <c r="AE106" s="15"/>
      <c r="AF106" s="15"/>
      <c r="AG106" s="15"/>
      <c r="AH106" s="15"/>
      <c r="AI106" s="15"/>
      <c r="AJ106" s="15"/>
      <c r="AK106" s="15"/>
      <c r="AL106" s="15"/>
      <c r="AM106" s="15"/>
      <c r="AN106" s="15"/>
      <c r="AO106" s="15"/>
      <c r="AP106" s="15"/>
      <c r="AQ106" s="15"/>
    </row>
    <row r="107" ht="12.75" customHeight="1">
      <c r="A107" s="23" t="s">
        <v>31</v>
      </c>
      <c r="B107" s="40">
        <v>2011.0</v>
      </c>
      <c r="C107" s="41">
        <f>SUM('Single-Family'!C107+'Multi-Family'!C107+'Non-Residential - New Const'!C108)</f>
        <v>53</v>
      </c>
      <c r="D107" s="42">
        <f>SUM('Single-Family'!D107+'Multi-Family'!E107+'Non-Residential - New Const'!D108)</f>
        <v>9366648</v>
      </c>
      <c r="E107" s="43"/>
      <c r="F107" s="44"/>
      <c r="G107" s="41">
        <f>SUM('Single-Family'!G107+'Multi-Family'!I107+'Non-Residential - New Const'!G108)</f>
        <v>1313</v>
      </c>
      <c r="H107" s="42">
        <f>SUM('Single-Family'!H107+'Multi-Family'!K107+'Non-Residential - New Const'!H108)</f>
        <v>347935113</v>
      </c>
      <c r="I107" s="41">
        <f>SUM('Single-Family'!I107+'Multi-Family'!L107+'Non-Residential - New Const'!I108)</f>
        <v>661</v>
      </c>
      <c r="J107" s="42">
        <f>SUM('Single-Family'!J107+'Multi-Family'!N107+'Non-Residential - New Const'!J108)</f>
        <v>181922618</v>
      </c>
      <c r="K107" s="41">
        <f>SUM('Single-Family'!K107+'Multi-Family'!O107+'Non-Residential - New Const'!K108)</f>
        <v>11</v>
      </c>
      <c r="L107" s="42">
        <f>SUM('Single-Family'!L107+'Multi-Family'!Q107+'Non-Residential - New Const'!L108)</f>
        <v>2051000</v>
      </c>
      <c r="M107" s="41">
        <f>SUM('Single-Family'!M107+'Multi-Family'!R107+'Non-Residential - New Const'!M108)</f>
        <v>54</v>
      </c>
      <c r="N107" s="42">
        <f>SUM('Single-Family'!N107+'Multi-Family'!T107+'Non-Residential - New Const'!N108)</f>
        <v>33969911</v>
      </c>
      <c r="O107" s="41">
        <f>SUM('Single-Family'!O107+'Multi-Family'!U107+'Non-Residential - New Const'!O108)</f>
        <v>0</v>
      </c>
      <c r="P107" s="42">
        <f>SUM('Single-Family'!P107+'Multi-Family'!W107+'Non-Residential - New Const'!P108)</f>
        <v>0</v>
      </c>
      <c r="Q107" s="41">
        <f>SUM('Single-Family'!Q107+'Multi-Family'!X107+'Non-Residential - New Const'!Q108)</f>
        <v>0</v>
      </c>
      <c r="R107" s="42">
        <f>SUM('Single-Family'!R107+'Multi-Family'!Z107+'Non-Residential - New Const'!R108)</f>
        <v>0</v>
      </c>
      <c r="S107" s="45">
        <f>SUM('Single-Family'!S107+'Multi-Family'!AA107+'Non-Residential - New Const'!S108)</f>
        <v>78</v>
      </c>
      <c r="T107" s="45">
        <f>SUM('Single-Family'!T107+'Multi-Family'!AC107+'Non-Residential - New Const'!T108)</f>
        <v>20185623</v>
      </c>
      <c r="U107" s="46">
        <f t="shared" ref="U107:V107" si="117">SUM(C107,G107,I107,K107,M107,O107,Q107,S107)</f>
        <v>2170</v>
      </c>
      <c r="V107" s="47">
        <f t="shared" si="117"/>
        <v>595430913</v>
      </c>
      <c r="W107" s="54">
        <f>SUM(W95:W106)</f>
        <v>-85</v>
      </c>
      <c r="X107" s="55">
        <f>W107/Total!U94</f>
        <v>-0.0376940133</v>
      </c>
      <c r="Y107" s="56">
        <f>SUM(Y95:Y106)</f>
        <v>47847661</v>
      </c>
      <c r="Z107" s="55">
        <f>Y107/Total!V94</f>
        <v>0.08737970131</v>
      </c>
      <c r="AA107" s="56">
        <f t="shared" ref="AA107:AA108" si="119">Y107</f>
        <v>47847661</v>
      </c>
      <c r="AB107" s="15"/>
      <c r="AC107" s="15"/>
      <c r="AD107" s="15"/>
      <c r="AE107" s="15"/>
      <c r="AF107" s="15"/>
      <c r="AG107" s="15"/>
      <c r="AH107" s="15"/>
      <c r="AI107" s="15"/>
      <c r="AJ107" s="15"/>
      <c r="AK107" s="15"/>
      <c r="AL107" s="15"/>
      <c r="AM107" s="15"/>
      <c r="AN107" s="15"/>
      <c r="AO107" s="15"/>
      <c r="AP107" s="15"/>
      <c r="AQ107" s="15"/>
    </row>
    <row r="108" ht="12.75" customHeight="1">
      <c r="A108" s="15" t="s">
        <v>19</v>
      </c>
      <c r="B108" s="24">
        <v>2012.0</v>
      </c>
      <c r="C108" s="25">
        <f>SUM('Single-Family'!C108+'Multi-Family'!C108+'Non-Residential - New Const'!C109)</f>
        <v>11</v>
      </c>
      <c r="D108" s="26">
        <f>SUM('Single-Family'!D108+'Multi-Family'!E108+'Non-Residential - New Const'!D109)</f>
        <v>906975</v>
      </c>
      <c r="E108" s="27"/>
      <c r="F108" s="28"/>
      <c r="G108" s="25">
        <f>SUM('Single-Family'!G108+'Multi-Family'!I108+'Non-Residential - New Const'!G109)</f>
        <v>76</v>
      </c>
      <c r="H108" s="26">
        <f>SUM('Single-Family'!H108+'Multi-Family'!K108+'Non-Residential - New Const'!H109)</f>
        <v>25953008</v>
      </c>
      <c r="I108" s="25">
        <f>SUM('Single-Family'!I108+'Multi-Family'!L108+'Non-Residential - New Const'!I109)</f>
        <v>30</v>
      </c>
      <c r="J108" s="26">
        <f>SUM('Single-Family'!J108+'Multi-Family'!N108+'Non-Residential - New Const'!J109)</f>
        <v>13501455</v>
      </c>
      <c r="K108" s="25">
        <f>SUM('Single-Family'!K108+'Multi-Family'!O108+'Non-Residential - New Const'!K109)</f>
        <v>1</v>
      </c>
      <c r="L108" s="26">
        <f>SUM('Single-Family'!L108+'Multi-Family'!Q108+'Non-Residential - New Const'!L109)</f>
        <v>185000</v>
      </c>
      <c r="M108" s="25">
        <f>SUM('Single-Family'!M108+'Multi-Family'!R108+'Non-Residential - New Const'!M109)</f>
        <v>3</v>
      </c>
      <c r="N108" s="26">
        <f>SUM('Single-Family'!N108+'Multi-Family'!T108+'Non-Residential - New Const'!N109)</f>
        <v>733801</v>
      </c>
      <c r="O108" s="25">
        <f>SUM('Single-Family'!O108+'Multi-Family'!U108+'Non-Residential - New Const'!O109)</f>
        <v>0</v>
      </c>
      <c r="P108" s="26">
        <f>SUM('Single-Family'!P108+'Multi-Family'!W108+'Non-Residential - New Const'!P109)</f>
        <v>0</v>
      </c>
      <c r="Q108" s="25">
        <f>SUM('Single-Family'!Q108+'Multi-Family'!X108+'Non-Residential - New Const'!Q109)</f>
        <v>0</v>
      </c>
      <c r="R108" s="26">
        <f>SUM('Single-Family'!R108+'Multi-Family'!Z108+'Non-Residential - New Const'!R109)</f>
        <v>0</v>
      </c>
      <c r="S108" s="29">
        <f>SUM('Single-Family'!S108+'Multi-Family'!AA108+'Non-Residential - New Const'!S109)</f>
        <v>4</v>
      </c>
      <c r="T108" s="29">
        <f>SUM('Single-Family'!T108+'Multi-Family'!AC108+'Non-Residential - New Const'!T109)</f>
        <v>2830179</v>
      </c>
      <c r="U108" s="30">
        <f t="shared" ref="U108:V108" si="118">SUM(C108,G108,I108,K108,M108,O108,Q108,S108)</f>
        <v>125</v>
      </c>
      <c r="V108" s="31">
        <f t="shared" si="118"/>
        <v>44110418</v>
      </c>
      <c r="W108" s="51">
        <f>U108-Total!U95</f>
        <v>36</v>
      </c>
      <c r="X108" s="52">
        <f>W108/Total!U95</f>
        <v>0.404494382</v>
      </c>
      <c r="Y108" s="53">
        <f>V108-Total!V95</f>
        <v>28586626</v>
      </c>
      <c r="Z108" s="52">
        <f>Y108/Total!V95</f>
        <v>1.841471852</v>
      </c>
      <c r="AA108" s="53">
        <f t="shared" si="119"/>
        <v>28586626</v>
      </c>
      <c r="AB108" s="15"/>
      <c r="AC108" s="15"/>
      <c r="AD108" s="15"/>
      <c r="AE108" s="15"/>
      <c r="AF108" s="15"/>
      <c r="AG108" s="15"/>
      <c r="AH108" s="15"/>
      <c r="AI108" s="15"/>
      <c r="AJ108" s="15"/>
      <c r="AK108" s="15"/>
      <c r="AL108" s="15"/>
      <c r="AM108" s="15"/>
      <c r="AN108" s="15"/>
      <c r="AO108" s="15"/>
      <c r="AP108" s="15"/>
      <c r="AQ108" s="15"/>
    </row>
    <row r="109" ht="12.75" customHeight="1">
      <c r="A109" s="15" t="s">
        <v>20</v>
      </c>
      <c r="B109" s="24">
        <v>2012.0</v>
      </c>
      <c r="C109" s="25">
        <f>SUM('Single-Family'!C109+'Multi-Family'!C109+'Non-Residential - New Const'!C110)</f>
        <v>3</v>
      </c>
      <c r="D109" s="26">
        <f>SUM('Single-Family'!D109+'Multi-Family'!E109+'Non-Residential - New Const'!D110)</f>
        <v>490968</v>
      </c>
      <c r="E109" s="27"/>
      <c r="F109" s="28"/>
      <c r="G109" s="25">
        <f>SUM('Single-Family'!G109+'Multi-Family'!I109+'Non-Residential - New Const'!G110)</f>
        <v>92</v>
      </c>
      <c r="H109" s="26">
        <f>SUM('Single-Family'!H109+'Multi-Family'!K109+'Non-Residential - New Const'!H110)</f>
        <v>15615116</v>
      </c>
      <c r="I109" s="25">
        <f>SUM('Single-Family'!I109+'Multi-Family'!L109+'Non-Residential - New Const'!I110)</f>
        <v>43</v>
      </c>
      <c r="J109" s="26">
        <f>SUM('Single-Family'!J109+'Multi-Family'!N109+'Non-Residential - New Const'!J110)</f>
        <v>10242985</v>
      </c>
      <c r="K109" s="25">
        <f>SUM('Single-Family'!K109+'Multi-Family'!O109+'Non-Residential - New Const'!K110)</f>
        <v>0</v>
      </c>
      <c r="L109" s="26">
        <f>SUM('Single-Family'!L109+'Multi-Family'!Q109+'Non-Residential - New Const'!L110)</f>
        <v>0</v>
      </c>
      <c r="M109" s="25">
        <f>SUM('Single-Family'!M109+'Multi-Family'!R109+'Non-Residential - New Const'!M110)</f>
        <v>0</v>
      </c>
      <c r="N109" s="26">
        <f>SUM('Single-Family'!N109+'Multi-Family'!T109+'Non-Residential - New Const'!N110)</f>
        <v>0</v>
      </c>
      <c r="O109" s="25">
        <f>SUM('Single-Family'!O109+'Multi-Family'!U109+'Non-Residential - New Const'!O110)</f>
        <v>0</v>
      </c>
      <c r="P109" s="26">
        <f>SUM('Single-Family'!P109+'Multi-Family'!W109+'Non-Residential - New Const'!P110)</f>
        <v>0</v>
      </c>
      <c r="Q109" s="25">
        <f>SUM('Single-Family'!Q109+'Multi-Family'!X109+'Non-Residential - New Const'!Q110)</f>
        <v>0</v>
      </c>
      <c r="R109" s="26">
        <f>SUM('Single-Family'!R109+'Multi-Family'!Z109+'Non-Residential - New Const'!R110)</f>
        <v>0</v>
      </c>
      <c r="S109" s="29">
        <f>SUM('Single-Family'!S109+'Multi-Family'!AA109+'Non-Residential - New Const'!S110)</f>
        <v>1</v>
      </c>
      <c r="T109" s="29">
        <f>SUM('Single-Family'!T109+'Multi-Family'!AC109+'Non-Residential - New Const'!T110)</f>
        <v>169212</v>
      </c>
      <c r="U109" s="30">
        <f t="shared" ref="U109:V109" si="120">SUM(C109,G109,I109,K109,M109,O109,Q109,S109)</f>
        <v>139</v>
      </c>
      <c r="V109" s="31">
        <f t="shared" si="120"/>
        <v>26518281</v>
      </c>
      <c r="W109" s="51">
        <f>U109-Total!U96</f>
        <v>34</v>
      </c>
      <c r="X109" s="52">
        <f>W109/Total!U96</f>
        <v>0.3238095238</v>
      </c>
      <c r="Y109" s="53">
        <f>V109-Total!V96</f>
        <v>-7927775</v>
      </c>
      <c r="Z109" s="52">
        <f>Y109/Total!V96</f>
        <v>-0.2301504416</v>
      </c>
      <c r="AA109" s="53">
        <f t="shared" ref="AA109:AA119" si="122">AA108+Y109</f>
        <v>20658851</v>
      </c>
      <c r="AB109" s="15"/>
      <c r="AC109" s="15"/>
      <c r="AD109" s="15"/>
      <c r="AE109" s="15"/>
      <c r="AF109" s="15"/>
      <c r="AG109" s="15"/>
      <c r="AH109" s="15"/>
      <c r="AI109" s="15"/>
      <c r="AJ109" s="15"/>
      <c r="AK109" s="15"/>
      <c r="AL109" s="15"/>
      <c r="AM109" s="15"/>
      <c r="AN109" s="15"/>
      <c r="AO109" s="15"/>
      <c r="AP109" s="15"/>
      <c r="AQ109" s="15"/>
    </row>
    <row r="110" ht="12.75" customHeight="1">
      <c r="A110" s="15" t="s">
        <v>21</v>
      </c>
      <c r="B110" s="24">
        <v>2012.0</v>
      </c>
      <c r="C110" s="25">
        <f>SUM('Single-Family'!C110+'Multi-Family'!C110+'Non-Residential - New Const'!C111)</f>
        <v>1</v>
      </c>
      <c r="D110" s="26">
        <f>SUM('Single-Family'!D110+'Multi-Family'!E110+'Non-Residential - New Const'!D111)</f>
        <v>167433</v>
      </c>
      <c r="E110" s="27"/>
      <c r="F110" s="28"/>
      <c r="G110" s="25">
        <f>SUM('Single-Family'!G110+'Multi-Family'!I110+'Non-Residential - New Const'!G111)</f>
        <v>111</v>
      </c>
      <c r="H110" s="26">
        <f>SUM('Single-Family'!H110+'Multi-Family'!K110+'Non-Residential - New Const'!H111)</f>
        <v>33439929</v>
      </c>
      <c r="I110" s="25">
        <f>SUM('Single-Family'!I110+'Multi-Family'!L110+'Non-Residential - New Const'!I111)</f>
        <v>72</v>
      </c>
      <c r="J110" s="26">
        <f>SUM('Single-Family'!J110+'Multi-Family'!N110+'Non-Residential - New Const'!J111)</f>
        <v>31934146</v>
      </c>
      <c r="K110" s="25">
        <f>SUM('Single-Family'!K110+'Multi-Family'!O110+'Non-Residential - New Const'!K111)</f>
        <v>1</v>
      </c>
      <c r="L110" s="26">
        <f>SUM('Single-Family'!L110+'Multi-Family'!Q110+'Non-Residential - New Const'!L111)</f>
        <v>190000</v>
      </c>
      <c r="M110" s="25">
        <f>SUM('Single-Family'!M110+'Multi-Family'!R110+'Non-Residential - New Const'!M111)</f>
        <v>9</v>
      </c>
      <c r="N110" s="26">
        <f>SUM('Single-Family'!N110+'Multi-Family'!T110+'Non-Residential - New Const'!N111)</f>
        <v>3013472</v>
      </c>
      <c r="O110" s="25">
        <f>SUM('Single-Family'!O110+'Multi-Family'!U110+'Non-Residential - New Const'!O111)</f>
        <v>0</v>
      </c>
      <c r="P110" s="26">
        <f>SUM('Single-Family'!P110+'Multi-Family'!W110+'Non-Residential - New Const'!P111)</f>
        <v>0</v>
      </c>
      <c r="Q110" s="25">
        <f>SUM('Single-Family'!Q110+'Multi-Family'!X110+'Non-Residential - New Const'!Q111)</f>
        <v>0</v>
      </c>
      <c r="R110" s="26">
        <f>SUM('Single-Family'!R110+'Multi-Family'!Z110+'Non-Residential - New Const'!R111)</f>
        <v>0</v>
      </c>
      <c r="S110" s="29">
        <f>SUM('Single-Family'!S110+'Multi-Family'!AA110+'Non-Residential - New Const'!S111)</f>
        <v>8</v>
      </c>
      <c r="T110" s="29">
        <f>SUM('Single-Family'!T110+'Multi-Family'!AC110+'Non-Residential - New Const'!T111)</f>
        <v>17816388</v>
      </c>
      <c r="U110" s="30">
        <f t="shared" ref="U110:V110" si="121">SUM(C110,G110,I110,K110,M110,O110,Q110,S110)</f>
        <v>202</v>
      </c>
      <c r="V110" s="31">
        <f t="shared" si="121"/>
        <v>86561368</v>
      </c>
      <c r="W110" s="51">
        <f>U110-Total!U97</f>
        <v>10</v>
      </c>
      <c r="X110" s="52">
        <f>W110/Total!U97</f>
        <v>0.05208333333</v>
      </c>
      <c r="Y110" s="53">
        <f>V110-Total!V97</f>
        <v>27880758</v>
      </c>
      <c r="Z110" s="52">
        <f>Y110/Total!V97</f>
        <v>0.4751272695</v>
      </c>
      <c r="AA110" s="53">
        <f t="shared" si="122"/>
        <v>48539609</v>
      </c>
      <c r="AB110" s="15"/>
      <c r="AC110" s="15"/>
      <c r="AD110" s="15"/>
      <c r="AE110" s="15"/>
      <c r="AF110" s="15"/>
      <c r="AG110" s="15"/>
      <c r="AH110" s="15"/>
      <c r="AI110" s="15"/>
      <c r="AJ110" s="15"/>
      <c r="AK110" s="15"/>
      <c r="AL110" s="15"/>
      <c r="AM110" s="15"/>
      <c r="AN110" s="15"/>
      <c r="AO110" s="15"/>
      <c r="AP110" s="15"/>
      <c r="AQ110" s="15"/>
    </row>
    <row r="111" ht="12.75" customHeight="1">
      <c r="A111" s="15" t="s">
        <v>22</v>
      </c>
      <c r="B111" s="24">
        <v>2012.0</v>
      </c>
      <c r="C111" s="25">
        <f>SUM('Single-Family'!C111+'Multi-Family'!C111+'Non-Residential - New Const'!C112)</f>
        <v>1</v>
      </c>
      <c r="D111" s="26">
        <f>SUM('Single-Family'!D111+'Multi-Family'!E111+'Non-Residential - New Const'!D112)</f>
        <v>137384</v>
      </c>
      <c r="E111" s="27"/>
      <c r="F111" s="28"/>
      <c r="G111" s="25">
        <f>SUM('Single-Family'!G111+'Multi-Family'!I111+'Non-Residential - New Const'!G112)</f>
        <v>93</v>
      </c>
      <c r="H111" s="26">
        <f>SUM('Single-Family'!H111+'Multi-Family'!K111+'Non-Residential - New Const'!H112)</f>
        <v>16641385</v>
      </c>
      <c r="I111" s="25">
        <f>SUM('Single-Family'!I111+'Multi-Family'!L111+'Non-Residential - New Const'!I112)</f>
        <v>80</v>
      </c>
      <c r="J111" s="26">
        <f>SUM('Single-Family'!J111+'Multi-Family'!N111+'Non-Residential - New Const'!J112)</f>
        <v>19050307</v>
      </c>
      <c r="K111" s="25">
        <f>SUM('Single-Family'!K111+'Multi-Family'!O111+'Non-Residential - New Const'!K112)</f>
        <v>2</v>
      </c>
      <c r="L111" s="26">
        <f>SUM('Single-Family'!L111+'Multi-Family'!Q111+'Non-Residential - New Const'!L112)</f>
        <v>350000</v>
      </c>
      <c r="M111" s="25">
        <f>SUM('Single-Family'!M111+'Multi-Family'!R111+'Non-Residential - New Const'!M112)</f>
        <v>7</v>
      </c>
      <c r="N111" s="26">
        <f>SUM('Single-Family'!N111+'Multi-Family'!T111+'Non-Residential - New Const'!N112)</f>
        <v>1108880</v>
      </c>
      <c r="O111" s="25">
        <f>SUM('Single-Family'!O111+'Multi-Family'!U111+'Non-Residential - New Const'!O112)</f>
        <v>0</v>
      </c>
      <c r="P111" s="26">
        <f>SUM('Single-Family'!P111+'Multi-Family'!W111+'Non-Residential - New Const'!P112)</f>
        <v>0</v>
      </c>
      <c r="Q111" s="25">
        <f>SUM('Single-Family'!Q111+'Multi-Family'!X111+'Non-Residential - New Const'!Q112)</f>
        <v>0</v>
      </c>
      <c r="R111" s="26">
        <f>SUM('Single-Family'!R111+'Multi-Family'!Z111+'Non-Residential - New Const'!R112)</f>
        <v>0</v>
      </c>
      <c r="S111" s="29">
        <f>SUM('Single-Family'!S111+'Multi-Family'!AA111+'Non-Residential - New Const'!S112)</f>
        <v>7</v>
      </c>
      <c r="T111" s="29">
        <f>SUM('Single-Family'!T111+'Multi-Family'!AC111+'Non-Residential - New Const'!T112)</f>
        <v>1628628</v>
      </c>
      <c r="U111" s="30">
        <f t="shared" ref="U111:V111" si="123">SUM(C111,G111,I111,K111,M111,O111,Q111,S111)</f>
        <v>190</v>
      </c>
      <c r="V111" s="31">
        <f t="shared" si="123"/>
        <v>38916584</v>
      </c>
      <c r="W111" s="51">
        <f>U111-Total!U98</f>
        <v>-26</v>
      </c>
      <c r="X111" s="52">
        <f>W111/Total!U98</f>
        <v>-0.1203703704</v>
      </c>
      <c r="Y111" s="53">
        <f>V111-Total!V98</f>
        <v>-12430200</v>
      </c>
      <c r="Z111" s="52">
        <f>Y111/Total!V98</f>
        <v>-0.2420833211</v>
      </c>
      <c r="AA111" s="53">
        <f t="shared" si="122"/>
        <v>36109409</v>
      </c>
      <c r="AB111" s="15"/>
      <c r="AC111" s="15"/>
      <c r="AD111" s="15"/>
      <c r="AE111" s="15"/>
      <c r="AF111" s="15"/>
      <c r="AG111" s="15"/>
      <c r="AH111" s="15"/>
      <c r="AI111" s="15"/>
      <c r="AJ111" s="15"/>
      <c r="AK111" s="15"/>
      <c r="AL111" s="15"/>
      <c r="AM111" s="15"/>
      <c r="AN111" s="15"/>
      <c r="AO111" s="15"/>
      <c r="AP111" s="15"/>
      <c r="AQ111" s="15"/>
    </row>
    <row r="112" ht="12.75" customHeight="1">
      <c r="A112" s="15" t="s">
        <v>23</v>
      </c>
      <c r="B112" s="24">
        <v>2012.0</v>
      </c>
      <c r="C112" s="25">
        <f>SUM('Single-Family'!C112+'Multi-Family'!C112+'Non-Residential - New Const'!C113)</f>
        <v>0</v>
      </c>
      <c r="D112" s="26">
        <f>SUM('Single-Family'!D112+'Multi-Family'!E112+'Non-Residential - New Const'!D113)</f>
        <v>0</v>
      </c>
      <c r="E112" s="27"/>
      <c r="F112" s="28"/>
      <c r="G112" s="25">
        <f>SUM('Single-Family'!G112+'Multi-Family'!I112+'Non-Residential - New Const'!G113)</f>
        <v>149</v>
      </c>
      <c r="H112" s="26">
        <f>SUM('Single-Family'!H112+'Multi-Family'!K112+'Non-Residential - New Const'!H113)</f>
        <v>53071874</v>
      </c>
      <c r="I112" s="25">
        <f>SUM('Single-Family'!I112+'Multi-Family'!L112+'Non-Residential - New Const'!I113)</f>
        <v>88</v>
      </c>
      <c r="J112" s="26">
        <f>SUM('Single-Family'!J112+'Multi-Family'!N112+'Non-Residential - New Const'!J113)</f>
        <v>23675151</v>
      </c>
      <c r="K112" s="25">
        <f>SUM('Single-Family'!K112+'Multi-Family'!O112+'Non-Residential - New Const'!K113)</f>
        <v>0</v>
      </c>
      <c r="L112" s="26">
        <f>SUM('Single-Family'!L112+'Multi-Family'!Q112+'Non-Residential - New Const'!L113)</f>
        <v>0</v>
      </c>
      <c r="M112" s="25">
        <f>SUM('Single-Family'!M112+'Multi-Family'!R112+'Non-Residential - New Const'!M113)</f>
        <v>6</v>
      </c>
      <c r="N112" s="26">
        <f>SUM('Single-Family'!N112+'Multi-Family'!T112+'Non-Residential - New Const'!N113)</f>
        <v>1701082</v>
      </c>
      <c r="O112" s="25">
        <f>SUM('Single-Family'!O112+'Multi-Family'!U112+'Non-Residential - New Const'!O113)</f>
        <v>0</v>
      </c>
      <c r="P112" s="26">
        <f>SUM('Single-Family'!P112+'Multi-Family'!W112+'Non-Residential - New Const'!P113)</f>
        <v>0</v>
      </c>
      <c r="Q112" s="25">
        <f>SUM('Single-Family'!Q112+'Multi-Family'!X112+'Non-Residential - New Const'!Q113)</f>
        <v>0</v>
      </c>
      <c r="R112" s="26">
        <f>SUM('Single-Family'!R112+'Multi-Family'!Z112+'Non-Residential - New Const'!R113)</f>
        <v>0</v>
      </c>
      <c r="S112" s="29">
        <f>SUM('Single-Family'!S112+'Multi-Family'!AA112+'Non-Residential - New Const'!S113)</f>
        <v>13</v>
      </c>
      <c r="T112" s="29">
        <f>SUM('Single-Family'!T112+'Multi-Family'!AC112+'Non-Residential - New Const'!T113)</f>
        <v>7188212</v>
      </c>
      <c r="U112" s="30">
        <f t="shared" ref="U112:V112" si="124">SUM(C112,G112,I112,K112,M112,O112,Q112,S112)</f>
        <v>256</v>
      </c>
      <c r="V112" s="31">
        <f t="shared" si="124"/>
        <v>85636319</v>
      </c>
      <c r="W112" s="51">
        <f>U112-Total!U99</f>
        <v>28</v>
      </c>
      <c r="X112" s="52">
        <f>W112/Total!U99</f>
        <v>0.1228070175</v>
      </c>
      <c r="Y112" s="53">
        <f>V112-Total!V99</f>
        <v>15412596</v>
      </c>
      <c r="Z112" s="52">
        <f>Y112/Total!V99</f>
        <v>0.2194784802</v>
      </c>
      <c r="AA112" s="53">
        <f t="shared" si="122"/>
        <v>51522005</v>
      </c>
      <c r="AB112" s="15"/>
      <c r="AC112" s="15"/>
      <c r="AD112" s="15"/>
      <c r="AE112" s="15"/>
      <c r="AF112" s="15"/>
      <c r="AG112" s="15"/>
      <c r="AH112" s="15"/>
      <c r="AI112" s="15"/>
      <c r="AJ112" s="15"/>
      <c r="AK112" s="15"/>
      <c r="AL112" s="15"/>
      <c r="AM112" s="15"/>
      <c r="AN112" s="15"/>
      <c r="AO112" s="15"/>
      <c r="AP112" s="15"/>
      <c r="AQ112" s="15"/>
    </row>
    <row r="113" ht="12.75" customHeight="1">
      <c r="A113" s="15" t="s">
        <v>32</v>
      </c>
      <c r="B113" s="24">
        <v>2012.0</v>
      </c>
      <c r="C113" s="25">
        <f>SUM('Single-Family'!C113+'Multi-Family'!C113+'Non-Residential - New Const'!C114)</f>
        <v>0</v>
      </c>
      <c r="D113" s="26">
        <f>SUM('Single-Family'!D113+'Multi-Family'!E113+'Non-Residential - New Const'!D114)</f>
        <v>0</v>
      </c>
      <c r="E113" s="27"/>
      <c r="F113" s="28"/>
      <c r="G113" s="25">
        <f>SUM('Single-Family'!G113+'Multi-Family'!I113+'Non-Residential - New Const'!G114)</f>
        <v>134</v>
      </c>
      <c r="H113" s="26">
        <f>SUM('Single-Family'!H113+'Multi-Family'!K113+'Non-Residential - New Const'!H114)</f>
        <v>49996910</v>
      </c>
      <c r="I113" s="25">
        <f>SUM('Single-Family'!I113+'Multi-Family'!L113+'Non-Residential - New Const'!I114)</f>
        <v>94</v>
      </c>
      <c r="J113" s="26">
        <f>SUM('Single-Family'!J113+'Multi-Family'!N113+'Non-Residential - New Const'!J114)</f>
        <v>31200040</v>
      </c>
      <c r="K113" s="25">
        <f>SUM('Single-Family'!K113+'Multi-Family'!O113+'Non-Residential - New Const'!K114)</f>
        <v>1</v>
      </c>
      <c r="L113" s="26">
        <f>SUM('Single-Family'!L113+'Multi-Family'!Q113+'Non-Residential - New Const'!L114)</f>
        <v>210000</v>
      </c>
      <c r="M113" s="25">
        <f>SUM('Single-Family'!M113+'Multi-Family'!R113+'Non-Residential - New Const'!M114)</f>
        <v>0</v>
      </c>
      <c r="N113" s="26">
        <f>SUM('Single-Family'!N113+'Multi-Family'!T113+'Non-Residential - New Const'!N114)</f>
        <v>0</v>
      </c>
      <c r="O113" s="25">
        <f>SUM('Single-Family'!O113+'Multi-Family'!U113+'Non-Residential - New Const'!O114)</f>
        <v>0</v>
      </c>
      <c r="P113" s="26">
        <f>SUM('Single-Family'!P113+'Multi-Family'!W113+'Non-Residential - New Const'!P114)</f>
        <v>0</v>
      </c>
      <c r="Q113" s="25">
        <f>SUM('Single-Family'!Q113+'Multi-Family'!X113+'Non-Residential - New Const'!Q114)</f>
        <v>0</v>
      </c>
      <c r="R113" s="26">
        <f>SUM('Single-Family'!R113+'Multi-Family'!Z113+'Non-Residential - New Const'!R114)</f>
        <v>0</v>
      </c>
      <c r="S113" s="29">
        <f>SUM('Single-Family'!S113+'Multi-Family'!AA113+'Non-Residential - New Const'!S114)</f>
        <v>20</v>
      </c>
      <c r="T113" s="29">
        <f>SUM('Single-Family'!T113+'Multi-Family'!AC113+'Non-Residential - New Const'!T114)</f>
        <v>63818496</v>
      </c>
      <c r="U113" s="30">
        <f t="shared" ref="U113:V113" si="125">SUM(C113,G113,I113,K113,M113,O113,Q113,S113)</f>
        <v>249</v>
      </c>
      <c r="V113" s="31">
        <f t="shared" si="125"/>
        <v>145225446</v>
      </c>
      <c r="W113" s="51">
        <f>U113-Total!U100</f>
        <v>57</v>
      </c>
      <c r="X113" s="52">
        <f>W113/Total!U100</f>
        <v>0.296875</v>
      </c>
      <c r="Y113" s="53">
        <f>V113-Total!V100</f>
        <v>82157495</v>
      </c>
      <c r="Z113" s="52">
        <f>Y113/Total!V100</f>
        <v>1.302682166</v>
      </c>
      <c r="AA113" s="53">
        <f t="shared" si="122"/>
        <v>133679500</v>
      </c>
      <c r="AB113" s="15"/>
      <c r="AC113" s="15"/>
      <c r="AD113" s="15"/>
      <c r="AE113" s="15"/>
      <c r="AF113" s="15"/>
      <c r="AG113" s="15"/>
      <c r="AH113" s="15"/>
      <c r="AI113" s="15"/>
      <c r="AJ113" s="15"/>
      <c r="AK113" s="15"/>
      <c r="AL113" s="15"/>
      <c r="AM113" s="15"/>
      <c r="AN113" s="15"/>
      <c r="AO113" s="15"/>
      <c r="AP113" s="15"/>
      <c r="AQ113" s="15"/>
    </row>
    <row r="114" ht="12.75" customHeight="1">
      <c r="A114" s="15" t="s">
        <v>25</v>
      </c>
      <c r="B114" s="24">
        <v>2012.0</v>
      </c>
      <c r="C114" s="25">
        <f>SUM('Single-Family'!C114+'Multi-Family'!C114+'Non-Residential - New Const'!C115)</f>
        <v>2</v>
      </c>
      <c r="D114" s="26">
        <f>SUM('Single-Family'!D114+'Multi-Family'!E114+'Non-Residential - New Const'!D115)</f>
        <v>517000</v>
      </c>
      <c r="E114" s="27"/>
      <c r="F114" s="28"/>
      <c r="G114" s="25">
        <f>SUM('Single-Family'!G114+'Multi-Family'!I114+'Non-Residential - New Const'!G115)</f>
        <v>133</v>
      </c>
      <c r="H114" s="26">
        <f>SUM('Single-Family'!H114+'Multi-Family'!K114+'Non-Residential - New Const'!H115)</f>
        <v>29235567</v>
      </c>
      <c r="I114" s="25">
        <f>SUM('Single-Family'!I114+'Multi-Family'!L114+'Non-Residential - New Const'!I115)</f>
        <v>48</v>
      </c>
      <c r="J114" s="26">
        <f>SUM('Single-Family'!J114+'Multi-Family'!N114+'Non-Residential - New Const'!J115)</f>
        <v>12015766</v>
      </c>
      <c r="K114" s="25">
        <f>SUM('Single-Family'!K114+'Multi-Family'!O114+'Non-Residential - New Const'!K115)</f>
        <v>1</v>
      </c>
      <c r="L114" s="26">
        <f>SUM('Single-Family'!L114+'Multi-Family'!Q114+'Non-Residential - New Const'!L115)</f>
        <v>200000</v>
      </c>
      <c r="M114" s="25">
        <f>SUM('Single-Family'!M114+'Multi-Family'!R114+'Non-Residential - New Const'!M115)</f>
        <v>0</v>
      </c>
      <c r="N114" s="26">
        <f>SUM('Single-Family'!N114+'Multi-Family'!T114+'Non-Residential - New Const'!N115)</f>
        <v>0</v>
      </c>
      <c r="O114" s="25">
        <f>SUM('Single-Family'!O114+'Multi-Family'!U114+'Non-Residential - New Const'!O115)</f>
        <v>0</v>
      </c>
      <c r="P114" s="26">
        <f>SUM('Single-Family'!P114+'Multi-Family'!W114+'Non-Residential - New Const'!P115)</f>
        <v>0</v>
      </c>
      <c r="Q114" s="25">
        <f>SUM('Single-Family'!Q114+'Multi-Family'!X114+'Non-Residential - New Const'!Q115)</f>
        <v>0</v>
      </c>
      <c r="R114" s="26">
        <f>SUM('Single-Family'!R114+'Multi-Family'!Z114+'Non-Residential - New Const'!R115)</f>
        <v>0</v>
      </c>
      <c r="S114" s="29">
        <f>SUM('Single-Family'!S114+'Multi-Family'!AA114+'Non-Residential - New Const'!S115)</f>
        <v>20</v>
      </c>
      <c r="T114" s="29">
        <f>SUM('Single-Family'!T114+'Multi-Family'!AC114+'Non-Residential - New Const'!T115)</f>
        <v>3680116</v>
      </c>
      <c r="U114" s="30">
        <f t="shared" ref="U114:V114" si="126">SUM(C114,G114,I114,K114,M114,O114,Q114,S114)</f>
        <v>204</v>
      </c>
      <c r="V114" s="31">
        <f t="shared" si="126"/>
        <v>45648449</v>
      </c>
      <c r="W114" s="51">
        <f>U114-Total!U101</f>
        <v>-13</v>
      </c>
      <c r="X114" s="52">
        <f>W114/Total!U101</f>
        <v>-0.0599078341</v>
      </c>
      <c r="Y114" s="53">
        <f>V114-Total!V101</f>
        <v>-9588544</v>
      </c>
      <c r="Z114" s="52">
        <f>Y114/Total!V101</f>
        <v>-0.1735891742</v>
      </c>
      <c r="AA114" s="53">
        <f t="shared" si="122"/>
        <v>124090956</v>
      </c>
      <c r="AB114" s="15"/>
      <c r="AC114" s="15"/>
      <c r="AD114" s="15"/>
      <c r="AE114" s="15"/>
      <c r="AF114" s="15"/>
      <c r="AG114" s="15"/>
      <c r="AH114" s="15"/>
      <c r="AI114" s="15"/>
      <c r="AJ114" s="15"/>
      <c r="AK114" s="15"/>
      <c r="AL114" s="15"/>
      <c r="AM114" s="15"/>
      <c r="AN114" s="15"/>
      <c r="AO114" s="15"/>
      <c r="AP114" s="15"/>
      <c r="AQ114" s="15"/>
    </row>
    <row r="115" ht="12.75" customHeight="1">
      <c r="A115" s="15" t="s">
        <v>26</v>
      </c>
      <c r="B115" s="24">
        <v>2012.0</v>
      </c>
      <c r="C115" s="25">
        <f>SUM('Single-Family'!C115+'Multi-Family'!C115+'Non-Residential - New Const'!C116)</f>
        <v>0</v>
      </c>
      <c r="D115" s="26">
        <f>SUM('Single-Family'!D115+'Multi-Family'!E115+'Non-Residential - New Const'!D116)</f>
        <v>0</v>
      </c>
      <c r="E115" s="27"/>
      <c r="F115" s="28"/>
      <c r="G115" s="25">
        <f>SUM('Single-Family'!G115+'Multi-Family'!I115+'Non-Residential - New Const'!G116)</f>
        <v>135</v>
      </c>
      <c r="H115" s="26">
        <f>SUM('Single-Family'!H115+'Multi-Family'!K115+'Non-Residential - New Const'!H116)</f>
        <v>24116241</v>
      </c>
      <c r="I115" s="25">
        <f>SUM('Single-Family'!I115+'Multi-Family'!L115+'Non-Residential - New Const'!I116)</f>
        <v>73</v>
      </c>
      <c r="J115" s="26">
        <f>SUM('Single-Family'!J115+'Multi-Family'!N115+'Non-Residential - New Const'!J116)</f>
        <v>17042742</v>
      </c>
      <c r="K115" s="25">
        <f>SUM('Single-Family'!K115+'Multi-Family'!O115+'Non-Residential - New Const'!K116)</f>
        <v>0</v>
      </c>
      <c r="L115" s="26">
        <f>SUM('Single-Family'!L115+'Multi-Family'!Q115+'Non-Residential - New Const'!L116)</f>
        <v>0</v>
      </c>
      <c r="M115" s="25">
        <f>SUM('Single-Family'!M115+'Multi-Family'!R115+'Non-Residential - New Const'!M116)</f>
        <v>2</v>
      </c>
      <c r="N115" s="26">
        <f>SUM('Single-Family'!N115+'Multi-Family'!T115+'Non-Residential - New Const'!N116)</f>
        <v>297783</v>
      </c>
      <c r="O115" s="25">
        <f>SUM('Single-Family'!O115+'Multi-Family'!U115+'Non-Residential - New Const'!O116)</f>
        <v>0</v>
      </c>
      <c r="P115" s="26">
        <f>SUM('Single-Family'!P115+'Multi-Family'!W115+'Non-Residential - New Const'!P116)</f>
        <v>0</v>
      </c>
      <c r="Q115" s="25">
        <f>SUM('Single-Family'!Q115+'Multi-Family'!X115+'Non-Residential - New Const'!Q116)</f>
        <v>0</v>
      </c>
      <c r="R115" s="26">
        <f>SUM('Single-Family'!R115+'Multi-Family'!Z115+'Non-Residential - New Const'!R116)</f>
        <v>0</v>
      </c>
      <c r="S115" s="29">
        <f>SUM('Single-Family'!S115+'Multi-Family'!AA115+'Non-Residential - New Const'!S116)</f>
        <v>10</v>
      </c>
      <c r="T115" s="29">
        <f>SUM('Single-Family'!T115+'Multi-Family'!AC115+'Non-Residential - New Const'!T116)</f>
        <v>1860316</v>
      </c>
      <c r="U115" s="30">
        <f t="shared" ref="U115:V115" si="127">SUM(C115,G115,I115,K115,M115,O115,Q115,S115)</f>
        <v>220</v>
      </c>
      <c r="V115" s="31">
        <f t="shared" si="127"/>
        <v>43317082</v>
      </c>
      <c r="W115" s="51">
        <f>U115-Total!U102</f>
        <v>-26</v>
      </c>
      <c r="X115" s="52">
        <f>W115/Total!U102</f>
        <v>-0.1056910569</v>
      </c>
      <c r="Y115" s="53">
        <f>V115-Total!V102</f>
        <v>-9262151</v>
      </c>
      <c r="Z115" s="52">
        <f>Y115/Total!V102</f>
        <v>-0.1761560691</v>
      </c>
      <c r="AA115" s="53">
        <f t="shared" si="122"/>
        <v>114828805</v>
      </c>
      <c r="AB115" s="15"/>
      <c r="AC115" s="15"/>
      <c r="AD115" s="15"/>
      <c r="AE115" s="15"/>
      <c r="AF115" s="15"/>
      <c r="AG115" s="15"/>
      <c r="AH115" s="15"/>
      <c r="AI115" s="15"/>
      <c r="AJ115" s="15"/>
      <c r="AK115" s="15"/>
      <c r="AL115" s="15"/>
      <c r="AM115" s="15"/>
      <c r="AN115" s="15"/>
      <c r="AO115" s="15"/>
      <c r="AP115" s="15"/>
      <c r="AQ115" s="15"/>
    </row>
    <row r="116" ht="12.75" customHeight="1">
      <c r="A116" s="15" t="s">
        <v>27</v>
      </c>
      <c r="B116" s="24">
        <v>2012.0</v>
      </c>
      <c r="C116" s="25">
        <f>SUM('Single-Family'!C116+'Multi-Family'!C116+'Non-Residential - New Const'!C117)</f>
        <v>0</v>
      </c>
      <c r="D116" s="26">
        <f>SUM('Single-Family'!D116+'Multi-Family'!E116+'Non-Residential - New Const'!D117)</f>
        <v>0</v>
      </c>
      <c r="E116" s="27"/>
      <c r="F116" s="28"/>
      <c r="G116" s="25">
        <f>SUM('Single-Family'!G116+'Multi-Family'!I116+'Non-Residential - New Const'!G117)</f>
        <v>166</v>
      </c>
      <c r="H116" s="26">
        <f>SUM('Single-Family'!H116+'Multi-Family'!K116+'Non-Residential - New Const'!H117)</f>
        <v>51191127</v>
      </c>
      <c r="I116" s="25">
        <f>SUM('Single-Family'!I116+'Multi-Family'!L116+'Non-Residential - New Const'!I117)</f>
        <v>63</v>
      </c>
      <c r="J116" s="26">
        <f>SUM('Single-Family'!J116+'Multi-Family'!N116+'Non-Residential - New Const'!J117)</f>
        <v>20566762</v>
      </c>
      <c r="K116" s="25">
        <f>SUM('Single-Family'!K116+'Multi-Family'!O116+'Non-Residential - New Const'!K117)</f>
        <v>0</v>
      </c>
      <c r="L116" s="26">
        <f>SUM('Single-Family'!L116+'Multi-Family'!Q116+'Non-Residential - New Const'!L117)</f>
        <v>0</v>
      </c>
      <c r="M116" s="25">
        <f>SUM('Single-Family'!M116+'Multi-Family'!R116+'Non-Residential - New Const'!M117)</f>
        <v>5</v>
      </c>
      <c r="N116" s="26">
        <f>SUM('Single-Family'!N116+'Multi-Family'!T116+'Non-Residential - New Const'!N117)</f>
        <v>925326</v>
      </c>
      <c r="O116" s="25">
        <f>SUM('Single-Family'!O116+'Multi-Family'!U116+'Non-Residential - New Const'!O117)</f>
        <v>0</v>
      </c>
      <c r="P116" s="26">
        <f>SUM('Single-Family'!P116+'Multi-Family'!W116+'Non-Residential - New Const'!P117)</f>
        <v>0</v>
      </c>
      <c r="Q116" s="25">
        <f>SUM('Single-Family'!Q116+'Multi-Family'!X116+'Non-Residential - New Const'!Q117)</f>
        <v>0</v>
      </c>
      <c r="R116" s="26">
        <f>SUM('Single-Family'!R116+'Multi-Family'!Z116+'Non-Residential - New Const'!R117)</f>
        <v>0</v>
      </c>
      <c r="S116" s="29">
        <f>SUM('Single-Family'!S116+'Multi-Family'!AA116+'Non-Residential - New Const'!S117)</f>
        <v>9</v>
      </c>
      <c r="T116" s="29">
        <f>SUM('Single-Family'!T116+'Multi-Family'!AC116+'Non-Residential - New Const'!T117)</f>
        <v>5270877</v>
      </c>
      <c r="U116" s="30">
        <f t="shared" ref="U116:V116" si="128">SUM(C116,G116,I116,K116,M116,O116,Q116,S116)</f>
        <v>243</v>
      </c>
      <c r="V116" s="31">
        <f t="shared" si="128"/>
        <v>77954092</v>
      </c>
      <c r="W116" s="51">
        <f>U116-Total!U103</f>
        <v>35</v>
      </c>
      <c r="X116" s="52">
        <f>W116/Total!U103</f>
        <v>0.1682692308</v>
      </c>
      <c r="Y116" s="53">
        <f>V116-Total!V103</f>
        <v>17237402</v>
      </c>
      <c r="Z116" s="52">
        <f>Y116/Total!V103</f>
        <v>0.2838989082</v>
      </c>
      <c r="AA116" s="53">
        <f t="shared" si="122"/>
        <v>132066207</v>
      </c>
      <c r="AB116" s="15"/>
      <c r="AC116" s="15"/>
      <c r="AD116" s="15"/>
      <c r="AE116" s="15"/>
      <c r="AF116" s="15"/>
      <c r="AG116" s="15"/>
      <c r="AH116" s="15"/>
      <c r="AI116" s="15"/>
      <c r="AJ116" s="15"/>
      <c r="AK116" s="15"/>
      <c r="AL116" s="15"/>
      <c r="AM116" s="15"/>
      <c r="AN116" s="15"/>
      <c r="AO116" s="15"/>
      <c r="AP116" s="15"/>
      <c r="AQ116" s="15"/>
    </row>
    <row r="117" ht="12.75" customHeight="1">
      <c r="A117" s="15" t="s">
        <v>28</v>
      </c>
      <c r="B117" s="24">
        <v>2012.0</v>
      </c>
      <c r="C117" s="25">
        <f>SUM('Single-Family'!C117+'Multi-Family'!C117+'Non-Residential - New Const'!C118)</f>
        <v>0</v>
      </c>
      <c r="D117" s="26">
        <f>SUM('Single-Family'!D117+'Multi-Family'!E117+'Non-Residential - New Const'!D118)</f>
        <v>0</v>
      </c>
      <c r="E117" s="27"/>
      <c r="F117" s="28"/>
      <c r="G117" s="25">
        <f>SUM('Single-Family'!G117+'Multi-Family'!I117+'Non-Residential - New Const'!G118)</f>
        <v>95</v>
      </c>
      <c r="H117" s="26">
        <f>SUM('Single-Family'!H117+'Multi-Family'!K117+'Non-Residential - New Const'!H118)</f>
        <v>22353554</v>
      </c>
      <c r="I117" s="25">
        <f>SUM('Single-Family'!I117+'Multi-Family'!L117+'Non-Residential - New Const'!I118)</f>
        <v>55</v>
      </c>
      <c r="J117" s="26">
        <f>SUM('Single-Family'!J117+'Multi-Family'!N117+'Non-Residential - New Const'!J118)</f>
        <v>18544108</v>
      </c>
      <c r="K117" s="25">
        <f>SUM('Single-Family'!K117+'Multi-Family'!O117+'Non-Residential - New Const'!K118)</f>
        <v>0</v>
      </c>
      <c r="L117" s="26">
        <f>SUM('Single-Family'!L117+'Multi-Family'!Q117+'Non-Residential - New Const'!L118)</f>
        <v>0</v>
      </c>
      <c r="M117" s="25">
        <f>SUM('Single-Family'!M117+'Multi-Family'!R117+'Non-Residential - New Const'!M118)</f>
        <v>3</v>
      </c>
      <c r="N117" s="26">
        <f>SUM('Single-Family'!N117+'Multi-Family'!T117+'Non-Residential - New Const'!N118)</f>
        <v>563346</v>
      </c>
      <c r="O117" s="25">
        <f>SUM('Single-Family'!O117+'Multi-Family'!U117+'Non-Residential - New Const'!O118)</f>
        <v>0</v>
      </c>
      <c r="P117" s="26">
        <f>SUM('Single-Family'!P117+'Multi-Family'!W117+'Non-Residential - New Const'!P118)</f>
        <v>0</v>
      </c>
      <c r="Q117" s="25">
        <f>SUM('Single-Family'!Q117+'Multi-Family'!X117+'Non-Residential - New Const'!Q118)</f>
        <v>0</v>
      </c>
      <c r="R117" s="26">
        <f>SUM('Single-Family'!R117+'Multi-Family'!Z117+'Non-Residential - New Const'!R118)</f>
        <v>0</v>
      </c>
      <c r="S117" s="29">
        <f>SUM('Single-Family'!S117+'Multi-Family'!AA117+'Non-Residential - New Const'!S118)</f>
        <v>10</v>
      </c>
      <c r="T117" s="29">
        <f>SUM('Single-Family'!T117+'Multi-Family'!AC117+'Non-Residential - New Const'!T118)</f>
        <v>38592008</v>
      </c>
      <c r="U117" s="30">
        <f t="shared" ref="U117:V117" si="129">SUM(C117,G117,I117,K117,M117,O117,Q117,S117)</f>
        <v>163</v>
      </c>
      <c r="V117" s="31">
        <f t="shared" si="129"/>
        <v>80053016</v>
      </c>
      <c r="W117" s="51">
        <f>U117-Total!U104</f>
        <v>-32</v>
      </c>
      <c r="X117" s="52">
        <f>W117/Total!U104</f>
        <v>-0.1641025641</v>
      </c>
      <c r="Y117" s="53">
        <f>V117-Total!V104</f>
        <v>32425789</v>
      </c>
      <c r="Z117" s="52">
        <f>Y117/Total!V104</f>
        <v>0.6808246258</v>
      </c>
      <c r="AA117" s="53">
        <f t="shared" si="122"/>
        <v>164491996</v>
      </c>
      <c r="AB117" s="15"/>
      <c r="AC117" s="15"/>
      <c r="AD117" s="15"/>
      <c r="AE117" s="15"/>
      <c r="AF117" s="15"/>
      <c r="AG117" s="15"/>
      <c r="AH117" s="15"/>
      <c r="AI117" s="15"/>
      <c r="AJ117" s="15"/>
      <c r="AK117" s="15"/>
      <c r="AL117" s="15"/>
      <c r="AM117" s="15"/>
      <c r="AN117" s="15"/>
      <c r="AO117" s="15"/>
      <c r="AP117" s="15"/>
      <c r="AQ117" s="15"/>
    </row>
    <row r="118" ht="12.75" customHeight="1">
      <c r="A118" s="15" t="s">
        <v>29</v>
      </c>
      <c r="B118" s="24">
        <v>2012.0</v>
      </c>
      <c r="C118" s="25">
        <f>SUM('Single-Family'!C118+'Multi-Family'!C118+'Non-Residential - New Const'!C119)</f>
        <v>0</v>
      </c>
      <c r="D118" s="26">
        <f>SUM('Single-Family'!D118+'Multi-Family'!E118+'Non-Residential - New Const'!D119)</f>
        <v>0</v>
      </c>
      <c r="E118" s="27"/>
      <c r="F118" s="28"/>
      <c r="G118" s="25">
        <f>SUM('Single-Family'!G118+'Multi-Family'!I118+'Non-Residential - New Const'!G119)</f>
        <v>108</v>
      </c>
      <c r="H118" s="26">
        <f>SUM('Single-Family'!H118+'Multi-Family'!K118+'Non-Residential - New Const'!H119)</f>
        <v>30201806</v>
      </c>
      <c r="I118" s="25">
        <f>SUM('Single-Family'!I118+'Multi-Family'!L118+'Non-Residential - New Const'!I119)</f>
        <v>73</v>
      </c>
      <c r="J118" s="26">
        <f>SUM('Single-Family'!J118+'Multi-Family'!N118+'Non-Residential - New Const'!J119)</f>
        <v>27402296</v>
      </c>
      <c r="K118" s="25">
        <f>SUM('Single-Family'!K118+'Multi-Family'!O118+'Non-Residential - New Const'!K119)</f>
        <v>0</v>
      </c>
      <c r="L118" s="26">
        <f>SUM('Single-Family'!L118+'Multi-Family'!Q118+'Non-Residential - New Const'!L119)</f>
        <v>0</v>
      </c>
      <c r="M118" s="25">
        <f>SUM('Single-Family'!M118+'Multi-Family'!R118+'Non-Residential - New Const'!M119)</f>
        <v>4</v>
      </c>
      <c r="N118" s="26">
        <f>SUM('Single-Family'!N118+'Multi-Family'!T118+'Non-Residential - New Const'!N119)</f>
        <v>809476</v>
      </c>
      <c r="O118" s="25">
        <f>SUM('Single-Family'!O118+'Multi-Family'!U118+'Non-Residential - New Const'!O119)</f>
        <v>0</v>
      </c>
      <c r="P118" s="26">
        <f>SUM('Single-Family'!P118+'Multi-Family'!W118+'Non-Residential - New Const'!P119)</f>
        <v>0</v>
      </c>
      <c r="Q118" s="25">
        <f>SUM('Single-Family'!Q118+'Multi-Family'!X118+'Non-Residential - New Const'!Q119)</f>
        <v>0</v>
      </c>
      <c r="R118" s="26">
        <f>SUM('Single-Family'!R118+'Multi-Family'!Z118+'Non-Residential - New Const'!R119)</f>
        <v>0</v>
      </c>
      <c r="S118" s="29">
        <f>SUM('Single-Family'!S118+'Multi-Family'!AA118+'Non-Residential - New Const'!S119)</f>
        <v>10</v>
      </c>
      <c r="T118" s="29">
        <f>SUM('Single-Family'!T118+'Multi-Family'!AC118+'Non-Residential - New Const'!T119)</f>
        <v>2060673</v>
      </c>
      <c r="U118" s="30">
        <f t="shared" ref="U118:V118" si="130">SUM(C118,G118,I118,K118,M118,O118,Q118,S118)</f>
        <v>195</v>
      </c>
      <c r="V118" s="31">
        <f t="shared" si="130"/>
        <v>60474251</v>
      </c>
      <c r="W118" s="51">
        <f>U118-Total!U105</f>
        <v>42</v>
      </c>
      <c r="X118" s="52">
        <f>W118/Total!U105</f>
        <v>0.2745098039</v>
      </c>
      <c r="Y118" s="53">
        <f>V118-Total!V105</f>
        <v>18216882</v>
      </c>
      <c r="Z118" s="52">
        <f>Y118/Total!V105</f>
        <v>0.4310936159</v>
      </c>
      <c r="AA118" s="53">
        <f t="shared" si="122"/>
        <v>182708878</v>
      </c>
      <c r="AB118" s="15"/>
      <c r="AC118" s="15"/>
      <c r="AD118" s="15"/>
      <c r="AE118" s="15"/>
      <c r="AF118" s="15"/>
      <c r="AG118" s="15"/>
      <c r="AH118" s="15"/>
      <c r="AI118" s="15"/>
      <c r="AJ118" s="15"/>
      <c r="AK118" s="15"/>
      <c r="AL118" s="15"/>
      <c r="AM118" s="15"/>
      <c r="AN118" s="15"/>
      <c r="AO118" s="15"/>
      <c r="AP118" s="15"/>
      <c r="AQ118" s="15"/>
    </row>
    <row r="119" ht="12.75" customHeight="1">
      <c r="A119" s="15" t="s">
        <v>30</v>
      </c>
      <c r="B119" s="24">
        <v>2012.0</v>
      </c>
      <c r="C119" s="25">
        <f>SUM('Single-Family'!C119+'Multi-Family'!C119+'Non-Residential - New Const'!C120)</f>
        <v>0</v>
      </c>
      <c r="D119" s="26">
        <f>SUM('Single-Family'!D119+'Multi-Family'!E119+'Non-Residential - New Const'!D120)</f>
        <v>0</v>
      </c>
      <c r="E119" s="27"/>
      <c r="F119" s="28"/>
      <c r="G119" s="25">
        <f>SUM('Single-Family'!G119+'Multi-Family'!I119+'Non-Residential - New Const'!G120)</f>
        <v>96</v>
      </c>
      <c r="H119" s="26">
        <f>SUM('Single-Family'!H119+'Multi-Family'!K119+'Non-Residential - New Const'!H120)</f>
        <v>17914580</v>
      </c>
      <c r="I119" s="25">
        <f>SUM('Single-Family'!I119+'Multi-Family'!L119+'Non-Residential - New Const'!I120)</f>
        <v>49</v>
      </c>
      <c r="J119" s="26">
        <f>SUM('Single-Family'!J119+'Multi-Family'!N119+'Non-Residential - New Const'!J120)</f>
        <v>14509976</v>
      </c>
      <c r="K119" s="25">
        <f>SUM('Single-Family'!K119+'Multi-Family'!O119+'Non-Residential - New Const'!K120)</f>
        <v>0</v>
      </c>
      <c r="L119" s="26">
        <f>SUM('Single-Family'!L119+'Multi-Family'!Q119+'Non-Residential - New Const'!L120)</f>
        <v>0</v>
      </c>
      <c r="M119" s="25">
        <f>SUM('Single-Family'!M119+'Multi-Family'!R119+'Non-Residential - New Const'!M120)</f>
        <v>3</v>
      </c>
      <c r="N119" s="26">
        <f>SUM('Single-Family'!N119+'Multi-Family'!T119+'Non-Residential - New Const'!N120)</f>
        <v>475348</v>
      </c>
      <c r="O119" s="25">
        <f>SUM('Single-Family'!O119+'Multi-Family'!U119+'Non-Residential - New Const'!O120)</f>
        <v>0</v>
      </c>
      <c r="P119" s="26">
        <f>SUM('Single-Family'!P119+'Multi-Family'!W119+'Non-Residential - New Const'!P120)</f>
        <v>0</v>
      </c>
      <c r="Q119" s="25">
        <f>SUM('Single-Family'!Q119+'Multi-Family'!X119+'Non-Residential - New Const'!Q120)</f>
        <v>0</v>
      </c>
      <c r="R119" s="26">
        <f>SUM('Single-Family'!R119+'Multi-Family'!Z119+'Non-Residential - New Const'!R120)</f>
        <v>0</v>
      </c>
      <c r="S119" s="29">
        <f>SUM('Single-Family'!S119+'Multi-Family'!AA119+'Non-Residential - New Const'!S120)</f>
        <v>5</v>
      </c>
      <c r="T119" s="29">
        <f>SUM('Single-Family'!T119+'Multi-Family'!AC119+'Non-Residential - New Const'!T120)</f>
        <v>903263</v>
      </c>
      <c r="U119" s="30">
        <f t="shared" ref="U119:V119" si="131">SUM(C119,G119,I119,K119,M119,O119,Q119,S119)</f>
        <v>153</v>
      </c>
      <c r="V119" s="31">
        <f t="shared" si="131"/>
        <v>33803167</v>
      </c>
      <c r="W119" s="51">
        <f>U119-Total!U106</f>
        <v>24</v>
      </c>
      <c r="X119" s="52">
        <f>W119/Total!U106</f>
        <v>0.1860465116</v>
      </c>
      <c r="Y119" s="53">
        <f>V119-Total!V106</f>
        <v>-9921318</v>
      </c>
      <c r="Z119" s="52">
        <f>Y119/Total!V106</f>
        <v>-0.226905314</v>
      </c>
      <c r="AA119" s="53">
        <f t="shared" si="122"/>
        <v>172787560</v>
      </c>
      <c r="AB119" s="15"/>
      <c r="AC119" s="15"/>
      <c r="AD119" s="15"/>
      <c r="AE119" s="15"/>
      <c r="AF119" s="15"/>
      <c r="AG119" s="15"/>
      <c r="AH119" s="15"/>
      <c r="AI119" s="15"/>
      <c r="AJ119" s="15"/>
      <c r="AK119" s="15"/>
      <c r="AL119" s="15"/>
      <c r="AM119" s="15"/>
      <c r="AN119" s="15"/>
      <c r="AO119" s="15"/>
      <c r="AP119" s="15"/>
      <c r="AQ119" s="15"/>
    </row>
    <row r="120" ht="12.75" customHeight="1">
      <c r="A120" s="23" t="s">
        <v>31</v>
      </c>
      <c r="B120" s="40">
        <v>2012.0</v>
      </c>
      <c r="C120" s="41">
        <f>SUM('Single-Family'!C120+'Multi-Family'!C120+'Non-Residential - New Const'!C121)</f>
        <v>18</v>
      </c>
      <c r="D120" s="42">
        <f>SUM('Single-Family'!D120+'Multi-Family'!E120+'Non-Residential - New Const'!D121)</f>
        <v>2219760</v>
      </c>
      <c r="E120" s="43"/>
      <c r="F120" s="44"/>
      <c r="G120" s="41">
        <f>SUM('Single-Family'!G120+'Multi-Family'!I120+'Non-Residential - New Const'!G121)</f>
        <v>1388</v>
      </c>
      <c r="H120" s="42">
        <f>SUM('Single-Family'!H120+'Multi-Family'!K120+'Non-Residential - New Const'!H121)</f>
        <v>369731097</v>
      </c>
      <c r="I120" s="41">
        <f>SUM('Single-Family'!I120+'Multi-Family'!L120+'Non-Residential - New Const'!I121)</f>
        <v>768</v>
      </c>
      <c r="J120" s="42">
        <f>SUM('Single-Family'!J120+'Multi-Family'!N120+'Non-Residential - New Const'!J121)</f>
        <v>239685734</v>
      </c>
      <c r="K120" s="41">
        <f>SUM('Single-Family'!K120+'Multi-Family'!O120+'Non-Residential - New Const'!K121)</f>
        <v>6</v>
      </c>
      <c r="L120" s="42">
        <f>SUM('Single-Family'!L120+'Multi-Family'!Q120+'Non-Residential - New Const'!L121)</f>
        <v>1135000</v>
      </c>
      <c r="M120" s="41">
        <f>SUM('Single-Family'!M120+'Multi-Family'!R120+'Non-Residential - New Const'!M121)</f>
        <v>42</v>
      </c>
      <c r="N120" s="42">
        <f>SUM('Single-Family'!N120+'Multi-Family'!T120+'Non-Residential - New Const'!N121)</f>
        <v>9628514</v>
      </c>
      <c r="O120" s="41">
        <f>SUM('Single-Family'!O120+'Multi-Family'!U120+'Non-Residential - New Const'!O121)</f>
        <v>0</v>
      </c>
      <c r="P120" s="42">
        <f>SUM('Single-Family'!P120+'Multi-Family'!W120+'Non-Residential - New Const'!P121)</f>
        <v>0</v>
      </c>
      <c r="Q120" s="41">
        <f>SUM('Single-Family'!Q120+'Multi-Family'!X120+'Non-Residential - New Const'!Q121)</f>
        <v>0</v>
      </c>
      <c r="R120" s="42">
        <f>SUM('Single-Family'!R120+'Multi-Family'!Z120+'Non-Residential - New Const'!R121)</f>
        <v>0</v>
      </c>
      <c r="S120" s="45">
        <f>SUM('Single-Family'!S120+'Multi-Family'!AA120+'Non-Residential - New Const'!S121)</f>
        <v>117</v>
      </c>
      <c r="T120" s="45">
        <f>SUM('Single-Family'!T120+'Multi-Family'!AC120+'Non-Residential - New Const'!T121)</f>
        <v>145818368</v>
      </c>
      <c r="U120" s="46">
        <f t="shared" ref="U120:V120" si="132">SUM(C120,G120,I120,K120,M120,O120,Q120,S120)</f>
        <v>2339</v>
      </c>
      <c r="V120" s="47">
        <f t="shared" si="132"/>
        <v>768218473</v>
      </c>
      <c r="W120" s="54">
        <f>SUM(W108:W119)</f>
        <v>169</v>
      </c>
      <c r="X120" s="55">
        <f>W120/Total!U107</f>
        <v>0.07788018433</v>
      </c>
      <c r="Y120" s="56">
        <f>SUM(Y108:Y119)</f>
        <v>172787560</v>
      </c>
      <c r="Z120" s="55">
        <f>Y120/Total!V107</f>
        <v>0.2901890987</v>
      </c>
      <c r="AA120" s="56">
        <f t="shared" ref="AA120:AA121" si="134">Y120</f>
        <v>172787560</v>
      </c>
      <c r="AB120" s="15"/>
      <c r="AC120" s="15"/>
      <c r="AD120" s="15"/>
      <c r="AE120" s="15"/>
      <c r="AF120" s="15"/>
      <c r="AG120" s="15"/>
      <c r="AH120" s="15"/>
      <c r="AI120" s="15"/>
      <c r="AJ120" s="15"/>
      <c r="AK120" s="15"/>
      <c r="AL120" s="15"/>
      <c r="AM120" s="15"/>
      <c r="AN120" s="15"/>
      <c r="AO120" s="15"/>
      <c r="AP120" s="15"/>
      <c r="AQ120" s="15"/>
    </row>
    <row r="121" ht="12.75" customHeight="1">
      <c r="A121" s="15" t="s">
        <v>19</v>
      </c>
      <c r="B121" s="24">
        <v>2013.0</v>
      </c>
      <c r="C121" s="25">
        <f>SUM('Single-Family'!C121+'Multi-Family'!C121+'Non-Residential - New Const'!C122)</f>
        <v>0</v>
      </c>
      <c r="D121" s="26">
        <f>SUM('Single-Family'!D121+'Multi-Family'!E121+'Non-Residential - New Const'!D122)</f>
        <v>0</v>
      </c>
      <c r="E121" s="27"/>
      <c r="F121" s="28"/>
      <c r="G121" s="25">
        <f>SUM('Single-Family'!G121+'Multi-Family'!I121+'Non-Residential - New Const'!G122)</f>
        <v>115</v>
      </c>
      <c r="H121" s="26">
        <f>SUM('Single-Family'!H121+'Multi-Family'!K121+'Non-Residential - New Const'!H122)</f>
        <v>29561392</v>
      </c>
      <c r="I121" s="25">
        <f>SUM('Single-Family'!I121+'Multi-Family'!L121+'Non-Residential - New Const'!I122)</f>
        <v>49</v>
      </c>
      <c r="J121" s="26">
        <f>SUM('Single-Family'!J121+'Multi-Family'!N121+'Non-Residential - New Const'!J122)</f>
        <v>14589168</v>
      </c>
      <c r="K121" s="25">
        <f>SUM('Single-Family'!K121+'Multi-Family'!O121+'Non-Residential - New Const'!K122)</f>
        <v>0</v>
      </c>
      <c r="L121" s="26">
        <f>SUM('Single-Family'!L121+'Multi-Family'!Q121+'Non-Residential - New Const'!L122)</f>
        <v>0</v>
      </c>
      <c r="M121" s="25">
        <f>SUM('Single-Family'!M121+'Multi-Family'!R121+'Non-Residential - New Const'!M122)</f>
        <v>3</v>
      </c>
      <c r="N121" s="26">
        <f>SUM('Single-Family'!N121+'Multi-Family'!T121+'Non-Residential - New Const'!N122)</f>
        <v>489868</v>
      </c>
      <c r="O121" s="25">
        <f>SUM('Single-Family'!O121+'Multi-Family'!U121+'Non-Residential - New Const'!O122)</f>
        <v>0</v>
      </c>
      <c r="P121" s="26">
        <f>SUM('Single-Family'!P121+'Multi-Family'!W121+'Non-Residential - New Const'!P122)</f>
        <v>0</v>
      </c>
      <c r="Q121" s="25">
        <f>SUM('Single-Family'!Q121+'Multi-Family'!X121+'Non-Residential - New Const'!Q122)</f>
        <v>0</v>
      </c>
      <c r="R121" s="26">
        <f>SUM('Single-Family'!R121+'Multi-Family'!Z121+'Non-Residential - New Const'!R122)</f>
        <v>0</v>
      </c>
      <c r="S121" s="29">
        <f>SUM('Single-Family'!S121+'Multi-Family'!AA121+'Non-Residential - New Const'!S122)</f>
        <v>6</v>
      </c>
      <c r="T121" s="29">
        <f>SUM('Single-Family'!T121+'Multi-Family'!AC121+'Non-Residential - New Const'!T122)</f>
        <v>1228684</v>
      </c>
      <c r="U121" s="30">
        <f t="shared" ref="U121:V121" si="133">SUM(C121+G121+I121+K121+M121+O121+Q121+S121)</f>
        <v>173</v>
      </c>
      <c r="V121" s="31">
        <f t="shared" si="133"/>
        <v>45869112</v>
      </c>
      <c r="W121" s="51">
        <f>U121-Total!U108</f>
        <v>48</v>
      </c>
      <c r="X121" s="52">
        <f>W121/Total!U108</f>
        <v>0.384</v>
      </c>
      <c r="Y121" s="53">
        <f>V121-Total!V108</f>
        <v>1758694</v>
      </c>
      <c r="Z121" s="52">
        <f>Y121/Total!V108</f>
        <v>0.03987026375</v>
      </c>
      <c r="AA121" s="53">
        <f t="shared" si="134"/>
        <v>1758694</v>
      </c>
      <c r="AB121" s="15"/>
      <c r="AC121" s="15"/>
      <c r="AD121" s="15"/>
      <c r="AE121" s="15"/>
      <c r="AF121" s="15"/>
      <c r="AG121" s="15"/>
      <c r="AH121" s="15"/>
      <c r="AI121" s="15"/>
      <c r="AJ121" s="15"/>
      <c r="AK121" s="15"/>
      <c r="AL121" s="15"/>
      <c r="AM121" s="15"/>
      <c r="AN121" s="15"/>
      <c r="AO121" s="15"/>
      <c r="AP121" s="15"/>
      <c r="AQ121" s="15"/>
    </row>
    <row r="122" ht="12.75" customHeight="1">
      <c r="A122" s="15" t="s">
        <v>20</v>
      </c>
      <c r="B122" s="24">
        <v>2013.0</v>
      </c>
      <c r="C122" s="25">
        <f>SUM('Single-Family'!C122+'Multi-Family'!C122+'Non-Residential - New Const'!C123)</f>
        <v>1</v>
      </c>
      <c r="D122" s="26">
        <f>SUM('Single-Family'!D122+'Multi-Family'!E122+'Non-Residential - New Const'!D123)</f>
        <v>439000</v>
      </c>
      <c r="E122" s="27"/>
      <c r="F122" s="28"/>
      <c r="G122" s="25">
        <f>SUM('Single-Family'!G122+'Multi-Family'!I122+'Non-Residential - New Const'!G123)</f>
        <v>141</v>
      </c>
      <c r="H122" s="26">
        <f>SUM('Single-Family'!H122+'Multi-Family'!K122+'Non-Residential - New Const'!H123)</f>
        <v>38486914</v>
      </c>
      <c r="I122" s="25">
        <f>SUM('Single-Family'!I122+'Multi-Family'!L122+'Non-Residential - New Const'!I123)</f>
        <v>40</v>
      </c>
      <c r="J122" s="26">
        <f>SUM('Single-Family'!J122+'Multi-Family'!N122+'Non-Residential - New Const'!J123)</f>
        <v>9583720</v>
      </c>
      <c r="K122" s="25">
        <f>SUM('Single-Family'!K122+'Multi-Family'!O122+'Non-Residential - New Const'!K123)</f>
        <v>0</v>
      </c>
      <c r="L122" s="26">
        <f>SUM('Single-Family'!L122+'Multi-Family'!Q122+'Non-Residential - New Const'!L123)</f>
        <v>0</v>
      </c>
      <c r="M122" s="25">
        <f>SUM('Single-Family'!M122+'Multi-Family'!R122+'Non-Residential - New Const'!M123)</f>
        <v>1</v>
      </c>
      <c r="N122" s="26">
        <f>SUM('Single-Family'!N122+'Multi-Family'!T122+'Non-Residential - New Const'!N123)</f>
        <v>180000</v>
      </c>
      <c r="O122" s="25">
        <f>SUM('Single-Family'!O122+'Multi-Family'!U122+'Non-Residential - New Const'!O123)</f>
        <v>0</v>
      </c>
      <c r="P122" s="26">
        <f>SUM('Single-Family'!P122+'Multi-Family'!W122+'Non-Residential - New Const'!P123)</f>
        <v>0</v>
      </c>
      <c r="Q122" s="25">
        <f>SUM('Single-Family'!Q122+'Multi-Family'!X122+'Non-Residential - New Const'!Q123)</f>
        <v>0</v>
      </c>
      <c r="R122" s="26">
        <f>SUM('Single-Family'!R122+'Multi-Family'!Z122+'Non-Residential - New Const'!R123)</f>
        <v>0</v>
      </c>
      <c r="S122" s="29">
        <f>SUM('Single-Family'!S122+'Multi-Family'!AA122+'Non-Residential - New Const'!S123)</f>
        <v>5</v>
      </c>
      <c r="T122" s="29">
        <f>SUM('Single-Family'!T122+'Multi-Family'!AC122+'Non-Residential - New Const'!T123)</f>
        <v>20480439</v>
      </c>
      <c r="U122" s="30">
        <f t="shared" ref="U122:V122" si="135">SUM(C122+G122+I122+K122+M122+O122+Q122+S122)</f>
        <v>188</v>
      </c>
      <c r="V122" s="31">
        <f t="shared" si="135"/>
        <v>69170073</v>
      </c>
      <c r="W122" s="51">
        <f>U122-Total!U109</f>
        <v>49</v>
      </c>
      <c r="X122" s="52">
        <f>W122/Total!U109</f>
        <v>0.3525179856</v>
      </c>
      <c r="Y122" s="53">
        <f>V122-Total!V109</f>
        <v>42651792</v>
      </c>
      <c r="Z122" s="52">
        <f>Y122/Total!V109</f>
        <v>1.608392037</v>
      </c>
      <c r="AA122" s="53">
        <f t="shared" ref="AA122:AA132" si="137">AA121+Y122</f>
        <v>44410486</v>
      </c>
      <c r="AB122" s="15"/>
      <c r="AC122" s="15"/>
      <c r="AD122" s="15"/>
      <c r="AE122" s="15"/>
      <c r="AF122" s="15"/>
      <c r="AG122" s="15"/>
      <c r="AH122" s="15"/>
      <c r="AI122" s="15"/>
      <c r="AJ122" s="15"/>
      <c r="AK122" s="15"/>
      <c r="AL122" s="15"/>
      <c r="AM122" s="15"/>
      <c r="AN122" s="15"/>
      <c r="AO122" s="15"/>
      <c r="AP122" s="15"/>
      <c r="AQ122" s="15"/>
    </row>
    <row r="123" ht="12.75" customHeight="1">
      <c r="A123" s="15" t="s">
        <v>21</v>
      </c>
      <c r="B123" s="24">
        <v>2013.0</v>
      </c>
      <c r="C123" s="25">
        <f>SUM('Single-Family'!C123+'Multi-Family'!C123+'Non-Residential - New Const'!C124)</f>
        <v>2</v>
      </c>
      <c r="D123" s="26">
        <f>SUM('Single-Family'!D123+'Multi-Family'!E123+'Non-Residential - New Const'!D124)</f>
        <v>4615560</v>
      </c>
      <c r="E123" s="27"/>
      <c r="F123" s="28"/>
      <c r="G123" s="25">
        <f>SUM('Single-Family'!G123+'Multi-Family'!I123+'Non-Residential - New Const'!G124)</f>
        <v>120</v>
      </c>
      <c r="H123" s="26">
        <f>SUM('Single-Family'!H123+'Multi-Family'!K123+'Non-Residential - New Const'!H124)</f>
        <v>20507270</v>
      </c>
      <c r="I123" s="25">
        <f>SUM('Single-Family'!I123+'Multi-Family'!L123+'Non-Residential - New Const'!I124)</f>
        <v>88</v>
      </c>
      <c r="J123" s="26">
        <f>SUM('Single-Family'!J123+'Multi-Family'!N123+'Non-Residential - New Const'!J124)</f>
        <v>45738492</v>
      </c>
      <c r="K123" s="25">
        <f>SUM('Single-Family'!K123+'Multi-Family'!O123+'Non-Residential - New Const'!K124)</f>
        <v>0</v>
      </c>
      <c r="L123" s="26">
        <f>SUM('Single-Family'!L123+'Multi-Family'!Q123+'Non-Residential - New Const'!L124)</f>
        <v>0</v>
      </c>
      <c r="M123" s="25">
        <f>SUM('Single-Family'!M123+'Multi-Family'!R123+'Non-Residential - New Const'!M124)</f>
        <v>7</v>
      </c>
      <c r="N123" s="26">
        <f>SUM('Single-Family'!N123+'Multi-Family'!T123+'Non-Residential - New Const'!N124)</f>
        <v>1200077</v>
      </c>
      <c r="O123" s="25">
        <f>SUM('Single-Family'!O123+'Multi-Family'!U123+'Non-Residential - New Const'!O124)</f>
        <v>0</v>
      </c>
      <c r="P123" s="26">
        <f>SUM('Single-Family'!P123+'Multi-Family'!W123+'Non-Residential - New Const'!P124)</f>
        <v>0</v>
      </c>
      <c r="Q123" s="25">
        <f>SUM('Single-Family'!Q123+'Multi-Family'!X123+'Non-Residential - New Const'!Q124)</f>
        <v>0</v>
      </c>
      <c r="R123" s="26">
        <f>SUM('Single-Family'!R123+'Multi-Family'!Z123+'Non-Residential - New Const'!R124)</f>
        <v>0</v>
      </c>
      <c r="S123" s="29">
        <f>SUM('Single-Family'!S123+'Multi-Family'!AA123+'Non-Residential - New Const'!S124)</f>
        <v>10</v>
      </c>
      <c r="T123" s="29">
        <f>SUM('Single-Family'!T123+'Multi-Family'!AC123+'Non-Residential - New Const'!T124)</f>
        <v>1880483</v>
      </c>
      <c r="U123" s="30">
        <f t="shared" ref="U123:V123" si="136">SUM(C123+G123+I123+K123+M123+O123+Q123+S123)</f>
        <v>227</v>
      </c>
      <c r="V123" s="31">
        <f t="shared" si="136"/>
        <v>73941882</v>
      </c>
      <c r="W123" s="51">
        <f>U123-Total!U110</f>
        <v>25</v>
      </c>
      <c r="X123" s="52">
        <f>W123/Total!U110</f>
        <v>0.1237623762</v>
      </c>
      <c r="Y123" s="53">
        <f>V123-Total!V110</f>
        <v>-12619486</v>
      </c>
      <c r="Z123" s="52">
        <f>Y123/Total!V110</f>
        <v>-0.1457865823</v>
      </c>
      <c r="AA123" s="53">
        <f t="shared" si="137"/>
        <v>31791000</v>
      </c>
      <c r="AB123" s="15"/>
      <c r="AC123" s="15"/>
      <c r="AD123" s="15"/>
      <c r="AE123" s="15"/>
      <c r="AF123" s="15"/>
      <c r="AG123" s="15"/>
      <c r="AH123" s="15"/>
      <c r="AI123" s="15"/>
      <c r="AJ123" s="15"/>
      <c r="AK123" s="15"/>
      <c r="AL123" s="15"/>
      <c r="AM123" s="15"/>
      <c r="AN123" s="15"/>
      <c r="AO123" s="15"/>
      <c r="AP123" s="15"/>
      <c r="AQ123" s="15"/>
    </row>
    <row r="124" ht="12.75" customHeight="1">
      <c r="A124" s="15" t="s">
        <v>22</v>
      </c>
      <c r="B124" s="24">
        <v>2013.0</v>
      </c>
      <c r="C124" s="25">
        <f>SUM('Single-Family'!C124+'Multi-Family'!C124+'Non-Residential - New Const'!C125)</f>
        <v>3</v>
      </c>
      <c r="D124" s="26">
        <f>SUM('Single-Family'!D124+'Multi-Family'!E124+'Non-Residential - New Const'!D125)</f>
        <v>369294</v>
      </c>
      <c r="E124" s="27"/>
      <c r="F124" s="28"/>
      <c r="G124" s="25">
        <f>SUM('Single-Family'!G124+'Multi-Family'!I124+'Non-Residential - New Const'!G125)</f>
        <v>184</v>
      </c>
      <c r="H124" s="26">
        <f>SUM('Single-Family'!H124+'Multi-Family'!K124+'Non-Residential - New Const'!H125)</f>
        <v>71853706</v>
      </c>
      <c r="I124" s="25">
        <f>SUM('Single-Family'!I124+'Multi-Family'!L124+'Non-Residential - New Const'!I125)</f>
        <v>118</v>
      </c>
      <c r="J124" s="26">
        <f>SUM('Single-Family'!J124+'Multi-Family'!N124+'Non-Residential - New Const'!J125)</f>
        <v>48978542</v>
      </c>
      <c r="K124" s="25">
        <f>SUM('Single-Family'!K124+'Multi-Family'!O124+'Non-Residential - New Const'!K125)</f>
        <v>0</v>
      </c>
      <c r="L124" s="26">
        <f>SUM('Single-Family'!L124+'Multi-Family'!Q124+'Non-Residential - New Const'!L125)</f>
        <v>0</v>
      </c>
      <c r="M124" s="25">
        <f>SUM('Single-Family'!M124+'Multi-Family'!R124+'Non-Residential - New Const'!M125)</f>
        <v>5</v>
      </c>
      <c r="N124" s="26">
        <f>SUM('Single-Family'!N124+'Multi-Family'!T124+'Non-Residential - New Const'!N125)</f>
        <v>920216</v>
      </c>
      <c r="O124" s="25">
        <f>SUM('Single-Family'!O124+'Multi-Family'!U124+'Non-Residential - New Const'!O125)</f>
        <v>0</v>
      </c>
      <c r="P124" s="26">
        <f>SUM('Single-Family'!P124+'Multi-Family'!W124+'Non-Residential - New Const'!P125)</f>
        <v>0</v>
      </c>
      <c r="Q124" s="25">
        <f>SUM('Single-Family'!Q124+'Multi-Family'!X124+'Non-Residential - New Const'!Q125)</f>
        <v>0</v>
      </c>
      <c r="R124" s="26">
        <f>SUM('Single-Family'!R124+'Multi-Family'!Z124+'Non-Residential - New Const'!R125)</f>
        <v>0</v>
      </c>
      <c r="S124" s="29">
        <f>SUM('Single-Family'!S124+'Multi-Family'!AA124+'Non-Residential - New Const'!S125)</f>
        <v>10</v>
      </c>
      <c r="T124" s="29">
        <f>SUM('Single-Family'!T124+'Multi-Family'!AC124+'Non-Residential - New Const'!T125)</f>
        <v>33154990</v>
      </c>
      <c r="U124" s="30">
        <f t="shared" ref="U124:V124" si="138">SUM(C124+G124+I124+K124+M124+O124+Q124+S124)</f>
        <v>320</v>
      </c>
      <c r="V124" s="31">
        <f t="shared" si="138"/>
        <v>155276748</v>
      </c>
      <c r="W124" s="51">
        <f>U124-Total!U111</f>
        <v>130</v>
      </c>
      <c r="X124" s="52">
        <f>W124/Total!U111</f>
        <v>0.6842105263</v>
      </c>
      <c r="Y124" s="53">
        <f>V124-Total!V111</f>
        <v>116360164</v>
      </c>
      <c r="Z124" s="52">
        <f>Y124/Total!V111</f>
        <v>2.989989152</v>
      </c>
      <c r="AA124" s="53">
        <f t="shared" si="137"/>
        <v>148151164</v>
      </c>
      <c r="AB124" s="15"/>
      <c r="AC124" s="15"/>
      <c r="AD124" s="15"/>
      <c r="AE124" s="15"/>
      <c r="AF124" s="15"/>
      <c r="AG124" s="15"/>
      <c r="AH124" s="15"/>
      <c r="AI124" s="15"/>
      <c r="AJ124" s="15"/>
      <c r="AK124" s="15"/>
      <c r="AL124" s="15"/>
      <c r="AM124" s="15"/>
      <c r="AN124" s="15"/>
      <c r="AO124" s="15"/>
      <c r="AP124" s="15"/>
      <c r="AQ124" s="15"/>
    </row>
    <row r="125" ht="12.75" customHeight="1">
      <c r="A125" s="15" t="s">
        <v>23</v>
      </c>
      <c r="B125" s="24">
        <v>2013.0</v>
      </c>
      <c r="C125" s="25">
        <f>SUM('Single-Family'!C125+'Multi-Family'!C125+'Non-Residential - New Const'!C126)</f>
        <v>1</v>
      </c>
      <c r="D125" s="26">
        <f>SUM('Single-Family'!D125+'Multi-Family'!E125+'Non-Residential - New Const'!D126)</f>
        <v>86484</v>
      </c>
      <c r="E125" s="27"/>
      <c r="F125" s="28"/>
      <c r="G125" s="25">
        <f>SUM('Single-Family'!G125+'Multi-Family'!I125+'Non-Residential - New Const'!G126)</f>
        <v>183</v>
      </c>
      <c r="H125" s="26">
        <f>SUM('Single-Family'!H125+'Multi-Family'!K125+'Non-Residential - New Const'!H126)</f>
        <v>34931060</v>
      </c>
      <c r="I125" s="25">
        <f>SUM('Single-Family'!I125+'Multi-Family'!L125+'Non-Residential - New Const'!I126)</f>
        <v>96</v>
      </c>
      <c r="J125" s="26">
        <f>SUM('Single-Family'!J125+'Multi-Family'!N125+'Non-Residential - New Const'!J126)</f>
        <v>25618969</v>
      </c>
      <c r="K125" s="25">
        <f>SUM('Single-Family'!K125+'Multi-Family'!O125+'Non-Residential - New Const'!K126)</f>
        <v>0</v>
      </c>
      <c r="L125" s="26">
        <f>SUM('Single-Family'!L125+'Multi-Family'!Q125+'Non-Residential - New Const'!L126)</f>
        <v>0</v>
      </c>
      <c r="M125" s="25">
        <f>SUM('Single-Family'!M125+'Multi-Family'!R125+'Non-Residential - New Const'!M126)</f>
        <v>9</v>
      </c>
      <c r="N125" s="26">
        <f>SUM('Single-Family'!N125+'Multi-Family'!T125+'Non-Residential - New Const'!N126)</f>
        <v>1425238</v>
      </c>
      <c r="O125" s="25">
        <f>SUM('Single-Family'!O125+'Multi-Family'!U125+'Non-Residential - New Const'!O126)</f>
        <v>0</v>
      </c>
      <c r="P125" s="26">
        <f>SUM('Single-Family'!P125+'Multi-Family'!W125+'Non-Residential - New Const'!P126)</f>
        <v>0</v>
      </c>
      <c r="Q125" s="25">
        <f>SUM('Single-Family'!Q125+'Multi-Family'!X125+'Non-Residential - New Const'!Q126)</f>
        <v>0</v>
      </c>
      <c r="R125" s="26">
        <f>SUM('Single-Family'!R125+'Multi-Family'!Z125+'Non-Residential - New Const'!R126)</f>
        <v>0</v>
      </c>
      <c r="S125" s="29">
        <f>SUM('Single-Family'!S125+'Multi-Family'!AA125+'Non-Residential - New Const'!S126)</f>
        <v>11</v>
      </c>
      <c r="T125" s="29">
        <f>SUM('Single-Family'!T125+'Multi-Family'!AC125+'Non-Residential - New Const'!T126)</f>
        <v>46883313</v>
      </c>
      <c r="U125" s="30">
        <f t="shared" ref="U125:V125" si="139">SUM(C125+G125+I125+K125+M125+O125+Q125+S125)</f>
        <v>300</v>
      </c>
      <c r="V125" s="31">
        <f t="shared" si="139"/>
        <v>108945064</v>
      </c>
      <c r="W125" s="51">
        <f>U125-Total!U112</f>
        <v>44</v>
      </c>
      <c r="X125" s="52">
        <f>W125/Total!U112</f>
        <v>0.171875</v>
      </c>
      <c r="Y125" s="53">
        <f>V125-Total!V112</f>
        <v>23308745</v>
      </c>
      <c r="Z125" s="52">
        <f>Y125/Total!V112</f>
        <v>0.2721829391</v>
      </c>
      <c r="AA125" s="53">
        <f t="shared" si="137"/>
        <v>171459909</v>
      </c>
      <c r="AB125" s="15"/>
      <c r="AC125" s="15"/>
      <c r="AD125" s="15"/>
      <c r="AE125" s="15"/>
      <c r="AF125" s="15"/>
      <c r="AG125" s="15"/>
      <c r="AH125" s="15"/>
      <c r="AI125" s="15"/>
      <c r="AJ125" s="15"/>
      <c r="AK125" s="15"/>
      <c r="AL125" s="15"/>
      <c r="AM125" s="15"/>
      <c r="AN125" s="15"/>
      <c r="AO125" s="15"/>
      <c r="AP125" s="15"/>
      <c r="AQ125" s="15"/>
    </row>
    <row r="126" ht="12.75" customHeight="1">
      <c r="A126" s="15" t="s">
        <v>32</v>
      </c>
      <c r="B126" s="24">
        <v>2013.0</v>
      </c>
      <c r="C126" s="25">
        <f>SUM('Single-Family'!C126+'Multi-Family'!C126+'Non-Residential - New Const'!C127)</f>
        <v>1</v>
      </c>
      <c r="D126" s="26">
        <f>SUM('Single-Family'!D126+'Multi-Family'!E126+'Non-Residential - New Const'!D127)</f>
        <v>107693</v>
      </c>
      <c r="E126" s="27"/>
      <c r="F126" s="28"/>
      <c r="G126" s="25">
        <f>SUM('Single-Family'!G126+'Multi-Family'!I126+'Non-Residential - New Const'!G127)</f>
        <v>161</v>
      </c>
      <c r="H126" s="26">
        <f>SUM('Single-Family'!H126+'Multi-Family'!K126+'Non-Residential - New Const'!H127)</f>
        <v>43330222</v>
      </c>
      <c r="I126" s="25">
        <f>SUM('Single-Family'!I126+'Multi-Family'!L126+'Non-Residential - New Const'!I127)</f>
        <v>114</v>
      </c>
      <c r="J126" s="26">
        <f>SUM('Single-Family'!J126+'Multi-Family'!N126+'Non-Residential - New Const'!J127)</f>
        <v>28095271</v>
      </c>
      <c r="K126" s="25">
        <f>SUM('Single-Family'!K126+'Multi-Family'!O126+'Non-Residential - New Const'!K127)</f>
        <v>0</v>
      </c>
      <c r="L126" s="26">
        <f>SUM('Single-Family'!L126+'Multi-Family'!Q126+'Non-Residential - New Const'!L127)</f>
        <v>0</v>
      </c>
      <c r="M126" s="25">
        <f>SUM('Single-Family'!M126+'Multi-Family'!R126+'Non-Residential - New Const'!M127)</f>
        <v>7</v>
      </c>
      <c r="N126" s="26">
        <f>SUM('Single-Family'!N126+'Multi-Family'!T126+'Non-Residential - New Const'!N127)</f>
        <v>1482688</v>
      </c>
      <c r="O126" s="25">
        <f>SUM('Single-Family'!O126+'Multi-Family'!U126+'Non-Residential - New Const'!O127)</f>
        <v>0</v>
      </c>
      <c r="P126" s="26">
        <f>SUM('Single-Family'!P126+'Multi-Family'!W126+'Non-Residential - New Const'!P127)</f>
        <v>0</v>
      </c>
      <c r="Q126" s="25">
        <f>SUM('Single-Family'!Q126+'Multi-Family'!X126+'Non-Residential - New Const'!Q127)</f>
        <v>0</v>
      </c>
      <c r="R126" s="26">
        <f>SUM('Single-Family'!R126+'Multi-Family'!Z126+'Non-Residential - New Const'!R127)</f>
        <v>0</v>
      </c>
      <c r="S126" s="29">
        <f>SUM('Single-Family'!S126+'Multi-Family'!AA126+'Non-Residential - New Const'!S127)</f>
        <v>11</v>
      </c>
      <c r="T126" s="29">
        <f>SUM('Single-Family'!T126+'Multi-Family'!AC126+'Non-Residential - New Const'!T127)</f>
        <v>2497239</v>
      </c>
      <c r="U126" s="30">
        <f t="shared" ref="U126:V126" si="140">SUM(C126+G126+I126+K126+M126+O126+Q126+S126)</f>
        <v>294</v>
      </c>
      <c r="V126" s="31">
        <f t="shared" si="140"/>
        <v>75513113</v>
      </c>
      <c r="W126" s="51">
        <f>U126-Total!U113</f>
        <v>45</v>
      </c>
      <c r="X126" s="52">
        <f>W126/Total!U113</f>
        <v>0.1807228916</v>
      </c>
      <c r="Y126" s="53">
        <f>V126-Total!V113</f>
        <v>-69712333</v>
      </c>
      <c r="Z126" s="52">
        <f>Y126/Total!V113</f>
        <v>-0.4800283622</v>
      </c>
      <c r="AA126" s="53">
        <f t="shared" si="137"/>
        <v>101747576</v>
      </c>
      <c r="AB126" s="15"/>
      <c r="AC126" s="15"/>
      <c r="AD126" s="15"/>
      <c r="AE126" s="15"/>
      <c r="AF126" s="15"/>
      <c r="AG126" s="15"/>
      <c r="AH126" s="15"/>
      <c r="AI126" s="15"/>
      <c r="AJ126" s="15"/>
      <c r="AK126" s="15"/>
      <c r="AL126" s="15"/>
      <c r="AM126" s="15"/>
      <c r="AN126" s="15"/>
      <c r="AO126" s="15"/>
      <c r="AP126" s="15"/>
      <c r="AQ126" s="15"/>
    </row>
    <row r="127" ht="12.75" customHeight="1">
      <c r="A127" s="15" t="s">
        <v>25</v>
      </c>
      <c r="B127" s="24">
        <v>2013.0</v>
      </c>
      <c r="C127" s="25">
        <f>SUM('Single-Family'!C127+'Multi-Family'!C127+'Non-Residential - New Const'!C128)</f>
        <v>2</v>
      </c>
      <c r="D127" s="26">
        <f>SUM('Single-Family'!D127+'Multi-Family'!E127+'Non-Residential - New Const'!D128)</f>
        <v>641000</v>
      </c>
      <c r="E127" s="27"/>
      <c r="F127" s="28"/>
      <c r="G127" s="25">
        <f>SUM('Single-Family'!G127+'Multi-Family'!I127+'Non-Residential - New Const'!G128)</f>
        <v>145</v>
      </c>
      <c r="H127" s="26">
        <f>SUM('Single-Family'!H127+'Multi-Family'!K127+'Non-Residential - New Const'!H128)</f>
        <v>34546746</v>
      </c>
      <c r="I127" s="25">
        <f>SUM('Single-Family'!I127+'Multi-Family'!L127+'Non-Residential - New Const'!I128)</f>
        <v>94</v>
      </c>
      <c r="J127" s="26">
        <f>SUM('Single-Family'!J127+'Multi-Family'!N127+'Non-Residential - New Const'!J128)</f>
        <v>25757401</v>
      </c>
      <c r="K127" s="25">
        <f>SUM('Single-Family'!K127+'Multi-Family'!O127+'Non-Residential - New Const'!K128)</f>
        <v>0</v>
      </c>
      <c r="L127" s="26">
        <f>SUM('Single-Family'!L127+'Multi-Family'!Q127+'Non-Residential - New Const'!L128)</f>
        <v>0</v>
      </c>
      <c r="M127" s="25">
        <f>SUM('Single-Family'!M127+'Multi-Family'!R127+'Non-Residential - New Const'!M128)</f>
        <v>6</v>
      </c>
      <c r="N127" s="26">
        <f>SUM('Single-Family'!N127+'Multi-Family'!T127+'Non-Residential - New Const'!N128)</f>
        <v>1387828</v>
      </c>
      <c r="O127" s="25">
        <f>SUM('Single-Family'!O127+'Multi-Family'!U127+'Non-Residential - New Const'!O128)</f>
        <v>0</v>
      </c>
      <c r="P127" s="26">
        <f>SUM('Single-Family'!P127+'Multi-Family'!W127+'Non-Residential - New Const'!P128)</f>
        <v>0</v>
      </c>
      <c r="Q127" s="25">
        <f>SUM('Single-Family'!Q127+'Multi-Family'!X127+'Non-Residential - New Const'!Q128)</f>
        <v>0</v>
      </c>
      <c r="R127" s="26">
        <f>SUM('Single-Family'!R127+'Multi-Family'!Z127+'Non-Residential - New Const'!R128)</f>
        <v>0</v>
      </c>
      <c r="S127" s="29">
        <f>SUM('Single-Family'!S127+'Multi-Family'!AA127+'Non-Residential - New Const'!S128)</f>
        <v>10</v>
      </c>
      <c r="T127" s="29">
        <f>SUM('Single-Family'!T127+'Multi-Family'!AC127+'Non-Residential - New Const'!T128)</f>
        <v>3692560</v>
      </c>
      <c r="U127" s="30">
        <f t="shared" ref="U127:V127" si="141">SUM(C127+G127+I127+K127+M127+O127+Q127+S127)</f>
        <v>257</v>
      </c>
      <c r="V127" s="31">
        <f t="shared" si="141"/>
        <v>66025535</v>
      </c>
      <c r="W127" s="51">
        <f>U127-Total!U114</f>
        <v>53</v>
      </c>
      <c r="X127" s="52">
        <f>W127/Total!U114</f>
        <v>0.2598039216</v>
      </c>
      <c r="Y127" s="53">
        <f>V127-Total!V114</f>
        <v>20377086</v>
      </c>
      <c r="Z127" s="52">
        <f>Y127/Total!V114</f>
        <v>0.4463916397</v>
      </c>
      <c r="AA127" s="53">
        <f t="shared" si="137"/>
        <v>122124662</v>
      </c>
      <c r="AB127" s="15"/>
      <c r="AC127" s="15"/>
      <c r="AD127" s="15"/>
      <c r="AE127" s="15"/>
      <c r="AF127" s="15"/>
      <c r="AG127" s="15"/>
      <c r="AH127" s="15"/>
      <c r="AI127" s="15"/>
      <c r="AJ127" s="15"/>
      <c r="AK127" s="15"/>
      <c r="AL127" s="15"/>
      <c r="AM127" s="15"/>
      <c r="AN127" s="15"/>
      <c r="AO127" s="15"/>
      <c r="AP127" s="15"/>
      <c r="AQ127" s="15"/>
    </row>
    <row r="128" ht="12.75" customHeight="1">
      <c r="A128" s="15" t="s">
        <v>26</v>
      </c>
      <c r="B128" s="24">
        <v>2013.0</v>
      </c>
      <c r="C128" s="25">
        <f>SUM('Single-Family'!C128+'Multi-Family'!C128+'Non-Residential - New Const'!C129)</f>
        <v>0</v>
      </c>
      <c r="D128" s="26">
        <f>SUM('Single-Family'!D128+'Multi-Family'!E128+'Non-Residential - New Const'!D129)</f>
        <v>0</v>
      </c>
      <c r="E128" s="27"/>
      <c r="F128" s="28"/>
      <c r="G128" s="25">
        <f>SUM('Single-Family'!G128+'Multi-Family'!I128+'Non-Residential - New Const'!G129)</f>
        <v>142</v>
      </c>
      <c r="H128" s="26">
        <f>SUM('Single-Family'!H128+'Multi-Family'!K128+'Non-Residential - New Const'!H129)</f>
        <v>32044577</v>
      </c>
      <c r="I128" s="25">
        <f>SUM('Single-Family'!I128+'Multi-Family'!L128+'Non-Residential - New Const'!I129)</f>
        <v>88</v>
      </c>
      <c r="J128" s="26">
        <f>SUM('Single-Family'!J128+'Multi-Family'!N128+'Non-Residential - New Const'!J129)</f>
        <v>58908966</v>
      </c>
      <c r="K128" s="25">
        <f>SUM('Single-Family'!K128+'Multi-Family'!O128+'Non-Residential - New Const'!K129)</f>
        <v>0</v>
      </c>
      <c r="L128" s="26">
        <f>SUM('Single-Family'!L128+'Multi-Family'!Q128+'Non-Residential - New Const'!L129)</f>
        <v>0</v>
      </c>
      <c r="M128" s="25">
        <f>SUM('Single-Family'!M128+'Multi-Family'!R128+'Non-Residential - New Const'!M129)</f>
        <v>15</v>
      </c>
      <c r="N128" s="26">
        <f>SUM('Single-Family'!N128+'Multi-Family'!T128+'Non-Residential - New Const'!N129)</f>
        <v>3915614</v>
      </c>
      <c r="O128" s="25">
        <f>SUM('Single-Family'!O128+'Multi-Family'!U128+'Non-Residential - New Const'!O129)</f>
        <v>0</v>
      </c>
      <c r="P128" s="26">
        <f>SUM('Single-Family'!P128+'Multi-Family'!W128+'Non-Residential - New Const'!P129)</f>
        <v>0</v>
      </c>
      <c r="Q128" s="25">
        <f>SUM('Single-Family'!Q128+'Multi-Family'!X128+'Non-Residential - New Const'!Q129)</f>
        <v>0</v>
      </c>
      <c r="R128" s="26">
        <f>SUM('Single-Family'!R128+'Multi-Family'!Z128+'Non-Residential - New Const'!R129)</f>
        <v>0</v>
      </c>
      <c r="S128" s="29">
        <f>SUM('Single-Family'!S128+'Multi-Family'!AA128+'Non-Residential - New Const'!S129)</f>
        <v>10</v>
      </c>
      <c r="T128" s="29">
        <f>SUM('Single-Family'!T128+'Multi-Family'!AC128+'Non-Residential - New Const'!T129)</f>
        <v>2603262</v>
      </c>
      <c r="U128" s="30">
        <f t="shared" ref="U128:V128" si="142">SUM(C128+G128+I128+K128+M128+O128+Q128+S128)</f>
        <v>255</v>
      </c>
      <c r="V128" s="31">
        <f t="shared" si="142"/>
        <v>97472419</v>
      </c>
      <c r="W128" s="51">
        <f>U128-Total!U115</f>
        <v>35</v>
      </c>
      <c r="X128" s="52">
        <f>W128/Total!U115</f>
        <v>0.1590909091</v>
      </c>
      <c r="Y128" s="53">
        <f>V128-Total!V115</f>
        <v>54155337</v>
      </c>
      <c r="Z128" s="52">
        <f>Y128/Total!V115</f>
        <v>1.250207412</v>
      </c>
      <c r="AA128" s="53">
        <f t="shared" si="137"/>
        <v>176279999</v>
      </c>
      <c r="AB128" s="15"/>
      <c r="AC128" s="15"/>
      <c r="AD128" s="15"/>
      <c r="AE128" s="15"/>
      <c r="AF128" s="15"/>
      <c r="AG128" s="15"/>
      <c r="AH128" s="15"/>
      <c r="AI128" s="15"/>
      <c r="AJ128" s="15"/>
      <c r="AK128" s="15"/>
      <c r="AL128" s="15"/>
      <c r="AM128" s="15"/>
      <c r="AN128" s="15"/>
      <c r="AO128" s="15"/>
      <c r="AP128" s="15"/>
      <c r="AQ128" s="15"/>
    </row>
    <row r="129" ht="12.75" customHeight="1">
      <c r="A129" s="15" t="s">
        <v>27</v>
      </c>
      <c r="B129" s="24">
        <v>2013.0</v>
      </c>
      <c r="C129" s="25">
        <f>SUM('Single-Family'!C129+'Multi-Family'!C129+'Non-Residential - New Const'!C130)</f>
        <v>6</v>
      </c>
      <c r="D129" s="26">
        <f>SUM('Single-Family'!D129+'Multi-Family'!E129+'Non-Residential - New Const'!D130)</f>
        <v>561551</v>
      </c>
      <c r="E129" s="27"/>
      <c r="F129" s="28"/>
      <c r="G129" s="25">
        <f>SUM('Single-Family'!G129+'Multi-Family'!I129+'Non-Residential - New Const'!G130)</f>
        <v>138</v>
      </c>
      <c r="H129" s="26">
        <f>SUM('Single-Family'!H129+'Multi-Family'!K129+'Non-Residential - New Const'!H130)</f>
        <v>37679420</v>
      </c>
      <c r="I129" s="25">
        <f>SUM('Single-Family'!I129+'Multi-Family'!L129+'Non-Residential - New Const'!I130)</f>
        <v>72</v>
      </c>
      <c r="J129" s="26">
        <f>SUM('Single-Family'!J129+'Multi-Family'!N129+'Non-Residential - New Const'!J130)</f>
        <v>19877331</v>
      </c>
      <c r="K129" s="25">
        <f>SUM('Single-Family'!K129+'Multi-Family'!O129+'Non-Residential - New Const'!K130)</f>
        <v>0</v>
      </c>
      <c r="L129" s="26">
        <f>SUM('Single-Family'!L129+'Multi-Family'!Q129+'Non-Residential - New Const'!L130)</f>
        <v>0</v>
      </c>
      <c r="M129" s="25">
        <f>SUM('Single-Family'!M129+'Multi-Family'!R129+'Non-Residential - New Const'!M130)</f>
        <v>4</v>
      </c>
      <c r="N129" s="26">
        <f>SUM('Single-Family'!N129+'Multi-Family'!T129+'Non-Residential - New Const'!N130)</f>
        <v>4438226</v>
      </c>
      <c r="O129" s="25">
        <f>SUM('Single-Family'!O129+'Multi-Family'!U129+'Non-Residential - New Const'!O130)</f>
        <v>0</v>
      </c>
      <c r="P129" s="26">
        <f>SUM('Single-Family'!P129+'Multi-Family'!W129+'Non-Residential - New Const'!P130)</f>
        <v>0</v>
      </c>
      <c r="Q129" s="25">
        <f>SUM('Single-Family'!Q129+'Multi-Family'!X129+'Non-Residential - New Const'!Q130)</f>
        <v>0</v>
      </c>
      <c r="R129" s="26">
        <f>SUM('Single-Family'!R129+'Multi-Family'!Z129+'Non-Residential - New Const'!R130)</f>
        <v>0</v>
      </c>
      <c r="S129" s="29">
        <f>SUM('Single-Family'!S129+'Multi-Family'!AA129+'Non-Residential - New Const'!S130)</f>
        <v>9</v>
      </c>
      <c r="T129" s="29">
        <f>SUM('Single-Family'!T129+'Multi-Family'!AC129+'Non-Residential - New Const'!T130)</f>
        <v>60108771</v>
      </c>
      <c r="U129" s="30">
        <f t="shared" ref="U129:V129" si="143">SUM(C129+G129+I129+K129+M129+O129+Q129+S129)</f>
        <v>229</v>
      </c>
      <c r="V129" s="31">
        <f t="shared" si="143"/>
        <v>122665299</v>
      </c>
      <c r="W129" s="51">
        <f>U129-Total!U116</f>
        <v>-14</v>
      </c>
      <c r="X129" s="52">
        <f>W129/Total!U116</f>
        <v>-0.05761316872</v>
      </c>
      <c r="Y129" s="53">
        <f>V129-Total!V116</f>
        <v>44711207</v>
      </c>
      <c r="Z129" s="52">
        <f>Y129/Total!V116</f>
        <v>0.5735581783</v>
      </c>
      <c r="AA129" s="53">
        <f t="shared" si="137"/>
        <v>220991206</v>
      </c>
      <c r="AB129" s="15"/>
      <c r="AC129" s="15"/>
      <c r="AD129" s="15"/>
      <c r="AE129" s="15"/>
      <c r="AF129" s="15"/>
      <c r="AG129" s="15"/>
      <c r="AH129" s="15"/>
      <c r="AI129" s="15"/>
      <c r="AJ129" s="15"/>
      <c r="AK129" s="15"/>
      <c r="AL129" s="15"/>
      <c r="AM129" s="15"/>
      <c r="AN129" s="15"/>
      <c r="AO129" s="15"/>
      <c r="AP129" s="15"/>
      <c r="AQ129" s="15"/>
    </row>
    <row r="130" ht="12.75" customHeight="1">
      <c r="A130" s="15" t="s">
        <v>28</v>
      </c>
      <c r="B130" s="24">
        <v>2013.0</v>
      </c>
      <c r="C130" s="25">
        <f>SUM('Single-Family'!C130+'Multi-Family'!C130+'Non-Residential - New Const'!C131)</f>
        <v>3</v>
      </c>
      <c r="D130" s="26">
        <f>SUM('Single-Family'!D130+'Multi-Family'!E130+'Non-Residential - New Const'!D131)</f>
        <v>399719</v>
      </c>
      <c r="E130" s="27"/>
      <c r="F130" s="28"/>
      <c r="G130" s="25">
        <f>SUM('Single-Family'!G130+'Multi-Family'!I130+'Non-Residential - New Const'!G131)</f>
        <v>160</v>
      </c>
      <c r="H130" s="26">
        <f>SUM('Single-Family'!H130+'Multi-Family'!K130+'Non-Residential - New Const'!H131)</f>
        <v>29165802</v>
      </c>
      <c r="I130" s="25">
        <f>SUM('Single-Family'!I130+'Multi-Family'!L130+'Non-Residential - New Const'!I131)</f>
        <v>106</v>
      </c>
      <c r="J130" s="26">
        <f>SUM('Single-Family'!J130+'Multi-Family'!N130+'Non-Residential - New Const'!J131)</f>
        <v>25362811</v>
      </c>
      <c r="K130" s="25">
        <f>SUM('Single-Family'!K130+'Multi-Family'!O130+'Non-Residential - New Const'!K131)</f>
        <v>0</v>
      </c>
      <c r="L130" s="26">
        <f>SUM('Single-Family'!L130+'Multi-Family'!Q130+'Non-Residential - New Const'!L131)</f>
        <v>0</v>
      </c>
      <c r="M130" s="25">
        <f>SUM('Single-Family'!M130+'Multi-Family'!R130+'Non-Residential - New Const'!M131)</f>
        <v>3</v>
      </c>
      <c r="N130" s="26">
        <f>SUM('Single-Family'!N130+'Multi-Family'!T130+'Non-Residential - New Const'!N131)</f>
        <v>563538</v>
      </c>
      <c r="O130" s="25">
        <f>SUM('Single-Family'!O130+'Multi-Family'!U130+'Non-Residential - New Const'!O131)</f>
        <v>0</v>
      </c>
      <c r="P130" s="26">
        <f>SUM('Single-Family'!P130+'Multi-Family'!W130+'Non-Residential - New Const'!P131)</f>
        <v>0</v>
      </c>
      <c r="Q130" s="25">
        <f>SUM('Single-Family'!Q130+'Multi-Family'!X130+'Non-Residential - New Const'!Q131)</f>
        <v>0</v>
      </c>
      <c r="R130" s="26">
        <f>SUM('Single-Family'!R130+'Multi-Family'!Z130+'Non-Residential - New Const'!R131)</f>
        <v>0</v>
      </c>
      <c r="S130" s="29">
        <f>SUM('Single-Family'!S130+'Multi-Family'!AA130+'Non-Residential - New Const'!S131)</f>
        <v>7</v>
      </c>
      <c r="T130" s="29">
        <f>SUM('Single-Family'!T130+'Multi-Family'!AC130+'Non-Residential - New Const'!T131)</f>
        <v>1387439</v>
      </c>
      <c r="U130" s="30">
        <f t="shared" ref="U130:V130" si="144">SUM(C130+G130+I130+K130+M130+O130+Q130+S130)</f>
        <v>279</v>
      </c>
      <c r="V130" s="31">
        <f t="shared" si="144"/>
        <v>56879309</v>
      </c>
      <c r="W130" s="51">
        <f>U130-Total!U117</f>
        <v>116</v>
      </c>
      <c r="X130" s="52">
        <f>W130/Total!U117</f>
        <v>0.7116564417</v>
      </c>
      <c r="Y130" s="53">
        <f>V130-Total!V117</f>
        <v>-23173707</v>
      </c>
      <c r="Z130" s="52">
        <f>Y130/Total!V117</f>
        <v>-0.2894794994</v>
      </c>
      <c r="AA130" s="53">
        <f t="shared" si="137"/>
        <v>197817499</v>
      </c>
      <c r="AB130" s="15"/>
      <c r="AC130" s="15"/>
      <c r="AD130" s="15"/>
      <c r="AE130" s="15"/>
      <c r="AF130" s="15"/>
      <c r="AG130" s="15"/>
      <c r="AH130" s="15"/>
      <c r="AI130" s="15"/>
      <c r="AJ130" s="15"/>
      <c r="AK130" s="15"/>
      <c r="AL130" s="15"/>
      <c r="AM130" s="15"/>
      <c r="AN130" s="15"/>
      <c r="AO130" s="15"/>
      <c r="AP130" s="15"/>
      <c r="AQ130" s="15"/>
    </row>
    <row r="131" ht="12.75" customHeight="1">
      <c r="A131" s="15" t="s">
        <v>29</v>
      </c>
      <c r="B131" s="24">
        <v>2013.0</v>
      </c>
      <c r="C131" s="25">
        <f>SUM('Single-Family'!C131+'Multi-Family'!C131+'Non-Residential - New Const'!C132)</f>
        <v>2</v>
      </c>
      <c r="D131" s="26">
        <f>SUM('Single-Family'!D131+'Multi-Family'!E131+'Non-Residential - New Const'!D132)</f>
        <v>194111</v>
      </c>
      <c r="E131" s="27"/>
      <c r="F131" s="28"/>
      <c r="G131" s="25">
        <f>SUM('Single-Family'!G131+'Multi-Family'!I131+'Non-Residential - New Const'!G132)</f>
        <v>82</v>
      </c>
      <c r="H131" s="26">
        <f>SUM('Single-Family'!H131+'Multi-Family'!K131+'Non-Residential - New Const'!H132)</f>
        <v>19149551</v>
      </c>
      <c r="I131" s="25">
        <f>SUM('Single-Family'!I131+'Multi-Family'!L131+'Non-Residential - New Const'!I132)</f>
        <v>71</v>
      </c>
      <c r="J131" s="26">
        <f>SUM('Single-Family'!J131+'Multi-Family'!N131+'Non-Residential - New Const'!J132)</f>
        <v>29880266</v>
      </c>
      <c r="K131" s="25">
        <f>SUM('Single-Family'!K131+'Multi-Family'!O131+'Non-Residential - New Const'!K132)</f>
        <v>0</v>
      </c>
      <c r="L131" s="26">
        <f>SUM('Single-Family'!L131+'Multi-Family'!Q131+'Non-Residential - New Const'!L132)</f>
        <v>0</v>
      </c>
      <c r="M131" s="25">
        <f>SUM('Single-Family'!M131+'Multi-Family'!R131+'Non-Residential - New Const'!M132)</f>
        <v>7</v>
      </c>
      <c r="N131" s="26">
        <f>SUM('Single-Family'!N131+'Multi-Family'!T131+'Non-Residential - New Const'!N132)</f>
        <v>1374438</v>
      </c>
      <c r="O131" s="25">
        <f>SUM('Single-Family'!O131+'Multi-Family'!U131+'Non-Residential - New Const'!O132)</f>
        <v>0</v>
      </c>
      <c r="P131" s="26">
        <f>SUM('Single-Family'!P131+'Multi-Family'!W131+'Non-Residential - New Const'!P132)</f>
        <v>0</v>
      </c>
      <c r="Q131" s="25">
        <f>SUM('Single-Family'!Q131+'Multi-Family'!X131+'Non-Residential - New Const'!Q132)</f>
        <v>0</v>
      </c>
      <c r="R131" s="26">
        <f>SUM('Single-Family'!R131+'Multi-Family'!Z131+'Non-Residential - New Const'!R132)</f>
        <v>0</v>
      </c>
      <c r="S131" s="29">
        <f>SUM('Single-Family'!S131+'Multi-Family'!AA131+'Non-Residential - New Const'!S132)</f>
        <v>5</v>
      </c>
      <c r="T131" s="29">
        <f>SUM('Single-Family'!T131+'Multi-Family'!AC131+'Non-Residential - New Const'!T132)</f>
        <v>917267</v>
      </c>
      <c r="U131" s="30">
        <f t="shared" ref="U131:V131" si="145">SUM(C131+G131+I131+K131+M131+O131+Q131+S131)</f>
        <v>167</v>
      </c>
      <c r="V131" s="31">
        <f t="shared" si="145"/>
        <v>51515633</v>
      </c>
      <c r="W131" s="51">
        <f>U131-Total!U118</f>
        <v>-28</v>
      </c>
      <c r="X131" s="52">
        <f>W131/Total!U118</f>
        <v>-0.1435897436</v>
      </c>
      <c r="Y131" s="53">
        <f>V131-Total!V118</f>
        <v>-8958618</v>
      </c>
      <c r="Z131" s="52">
        <f>Y131/Total!V118</f>
        <v>-0.1481393792</v>
      </c>
      <c r="AA131" s="53">
        <f t="shared" si="137"/>
        <v>188858881</v>
      </c>
      <c r="AB131" s="15"/>
      <c r="AC131" s="15"/>
      <c r="AD131" s="15"/>
      <c r="AE131" s="15"/>
      <c r="AF131" s="15"/>
      <c r="AG131" s="15"/>
      <c r="AH131" s="15"/>
      <c r="AI131" s="15"/>
      <c r="AJ131" s="15"/>
      <c r="AK131" s="15"/>
      <c r="AL131" s="15"/>
      <c r="AM131" s="15"/>
      <c r="AN131" s="15"/>
      <c r="AO131" s="15"/>
      <c r="AP131" s="15"/>
      <c r="AQ131" s="15"/>
    </row>
    <row r="132" ht="12.75" customHeight="1">
      <c r="A132" s="15" t="s">
        <v>30</v>
      </c>
      <c r="B132" s="24">
        <v>2013.0</v>
      </c>
      <c r="C132" s="25">
        <f>SUM('Single-Family'!C132+'Multi-Family'!C132+'Non-Residential - New Const'!C133)</f>
        <v>0</v>
      </c>
      <c r="D132" s="26">
        <f>SUM('Single-Family'!D132+'Multi-Family'!E132+'Non-Residential - New Const'!D133)</f>
        <v>0</v>
      </c>
      <c r="E132" s="27"/>
      <c r="F132" s="28"/>
      <c r="G132" s="25">
        <f>SUM('Single-Family'!G132+'Multi-Family'!I132+'Non-Residential - New Const'!G133)</f>
        <v>123</v>
      </c>
      <c r="H132" s="26">
        <f>SUM('Single-Family'!H132+'Multi-Family'!K132+'Non-Residential - New Const'!H133)</f>
        <v>31065485</v>
      </c>
      <c r="I132" s="25">
        <f>SUM('Single-Family'!I132+'Multi-Family'!L132+'Non-Residential - New Const'!I133)</f>
        <v>62</v>
      </c>
      <c r="J132" s="26">
        <f>SUM('Single-Family'!J132+'Multi-Family'!N132+'Non-Residential - New Const'!J133)</f>
        <v>15739874</v>
      </c>
      <c r="K132" s="25">
        <f>SUM('Single-Family'!K132+'Multi-Family'!O132+'Non-Residential - New Const'!K133)</f>
        <v>0</v>
      </c>
      <c r="L132" s="26">
        <f>SUM('Single-Family'!L132+'Multi-Family'!Q132+'Non-Residential - New Const'!L133)</f>
        <v>0</v>
      </c>
      <c r="M132" s="25">
        <f>SUM('Single-Family'!M132+'Multi-Family'!R132+'Non-Residential - New Const'!M133)</f>
        <v>0</v>
      </c>
      <c r="N132" s="26">
        <f>SUM('Single-Family'!N132+'Multi-Family'!T132+'Non-Residential - New Const'!N133)</f>
        <v>0</v>
      </c>
      <c r="O132" s="25">
        <f>SUM('Single-Family'!O132+'Multi-Family'!U132+'Non-Residential - New Const'!O133)</f>
        <v>0</v>
      </c>
      <c r="P132" s="26">
        <f>SUM('Single-Family'!P132+'Multi-Family'!W132+'Non-Residential - New Const'!P133)</f>
        <v>0</v>
      </c>
      <c r="Q132" s="25">
        <f>SUM('Single-Family'!Q132+'Multi-Family'!X132+'Non-Residential - New Const'!Q133)</f>
        <v>0</v>
      </c>
      <c r="R132" s="26">
        <f>SUM('Single-Family'!R132+'Multi-Family'!Z132+'Non-Residential - New Const'!R133)</f>
        <v>0</v>
      </c>
      <c r="S132" s="29">
        <f>SUM('Single-Family'!S132+'Multi-Family'!AA132+'Non-Residential - New Const'!S133)</f>
        <v>3</v>
      </c>
      <c r="T132" s="29">
        <f>SUM('Single-Family'!T132+'Multi-Family'!AC132+'Non-Residential - New Const'!T133)</f>
        <v>559045</v>
      </c>
      <c r="U132" s="30">
        <f t="shared" ref="U132:V132" si="146">SUM(C132+G132+I132+K132+M132+O132+Q132+S132)</f>
        <v>188</v>
      </c>
      <c r="V132" s="31">
        <f t="shared" si="146"/>
        <v>47364404</v>
      </c>
      <c r="W132" s="51">
        <f>U132-Total!U119</f>
        <v>35</v>
      </c>
      <c r="X132" s="52">
        <f>W132/Total!U119</f>
        <v>0.2287581699</v>
      </c>
      <c r="Y132" s="53">
        <f>V132-Total!V119</f>
        <v>13561237</v>
      </c>
      <c r="Z132" s="52">
        <f>Y132/Total!V119</f>
        <v>0.4011824395</v>
      </c>
      <c r="AA132" s="53">
        <f t="shared" si="137"/>
        <v>202420118</v>
      </c>
      <c r="AB132" s="15"/>
      <c r="AC132" s="15"/>
      <c r="AD132" s="15"/>
      <c r="AE132" s="15"/>
      <c r="AF132" s="15"/>
      <c r="AG132" s="15"/>
      <c r="AH132" s="15"/>
      <c r="AI132" s="15"/>
      <c r="AJ132" s="15"/>
      <c r="AK132" s="15"/>
      <c r="AL132" s="15"/>
      <c r="AM132" s="15"/>
      <c r="AN132" s="15"/>
      <c r="AO132" s="15"/>
      <c r="AP132" s="15"/>
      <c r="AQ132" s="15"/>
    </row>
    <row r="133" ht="12.75" customHeight="1">
      <c r="A133" s="23" t="s">
        <v>31</v>
      </c>
      <c r="B133" s="40">
        <v>2013.0</v>
      </c>
      <c r="C133" s="41">
        <f t="shared" ref="C133:D133" si="147">SUM(C121:C132)</f>
        <v>21</v>
      </c>
      <c r="D133" s="42">
        <f t="shared" si="147"/>
        <v>7414412</v>
      </c>
      <c r="E133" s="43"/>
      <c r="F133" s="44"/>
      <c r="G133" s="41">
        <f t="shared" ref="G133:T133" si="148">SUM(G121:G132)</f>
        <v>1694</v>
      </c>
      <c r="H133" s="42">
        <f t="shared" si="148"/>
        <v>422322145</v>
      </c>
      <c r="I133" s="41">
        <f t="shared" si="148"/>
        <v>998</v>
      </c>
      <c r="J133" s="42">
        <f t="shared" si="148"/>
        <v>348130811</v>
      </c>
      <c r="K133" s="41">
        <f t="shared" si="148"/>
        <v>0</v>
      </c>
      <c r="L133" s="42">
        <f t="shared" si="148"/>
        <v>0</v>
      </c>
      <c r="M133" s="41">
        <f t="shared" si="148"/>
        <v>67</v>
      </c>
      <c r="N133" s="42">
        <f t="shared" si="148"/>
        <v>17377731</v>
      </c>
      <c r="O133" s="41">
        <f t="shared" si="148"/>
        <v>0</v>
      </c>
      <c r="P133" s="42">
        <f t="shared" si="148"/>
        <v>0</v>
      </c>
      <c r="Q133" s="41">
        <f t="shared" si="148"/>
        <v>0</v>
      </c>
      <c r="R133" s="42">
        <f t="shared" si="148"/>
        <v>0</v>
      </c>
      <c r="S133" s="45">
        <f t="shared" si="148"/>
        <v>97</v>
      </c>
      <c r="T133" s="45">
        <f t="shared" si="148"/>
        <v>175393492</v>
      </c>
      <c r="U133" s="46">
        <f t="shared" ref="U133:V133" si="149">SUM(C133+G133+I133+K133+M133+O133+Q133+S133)</f>
        <v>2877</v>
      </c>
      <c r="V133" s="47">
        <f t="shared" si="149"/>
        <v>970638591</v>
      </c>
      <c r="W133" s="54">
        <f>SUM(W121:W132)</f>
        <v>538</v>
      </c>
      <c r="X133" s="55">
        <f>W133/Total!U120</f>
        <v>0.230012826</v>
      </c>
      <c r="Y133" s="56">
        <f>SUM(Y121:Y132)</f>
        <v>202420118</v>
      </c>
      <c r="Z133" s="55">
        <f>Y133/Total!V120</f>
        <v>0.2634929061</v>
      </c>
      <c r="AA133" s="56">
        <f t="shared" ref="AA133:AA134" si="151">Y133</f>
        <v>202420118</v>
      </c>
      <c r="AB133" s="15"/>
      <c r="AC133" s="15" t="s">
        <v>19</v>
      </c>
      <c r="AD133" s="15" t="s">
        <v>20</v>
      </c>
      <c r="AE133" s="15" t="s">
        <v>21</v>
      </c>
      <c r="AF133" s="15" t="s">
        <v>22</v>
      </c>
      <c r="AG133" s="15" t="s">
        <v>23</v>
      </c>
      <c r="AH133" s="15" t="s">
        <v>32</v>
      </c>
      <c r="AI133" s="15" t="s">
        <v>25</v>
      </c>
      <c r="AJ133" s="15" t="s">
        <v>26</v>
      </c>
      <c r="AK133" s="15" t="s">
        <v>27</v>
      </c>
      <c r="AL133" s="15" t="s">
        <v>28</v>
      </c>
      <c r="AM133" s="15" t="s">
        <v>29</v>
      </c>
      <c r="AN133" s="15" t="s">
        <v>30</v>
      </c>
      <c r="AO133" s="15"/>
      <c r="AP133" s="15"/>
      <c r="AQ133" s="15"/>
    </row>
    <row r="134" ht="12.75" customHeight="1">
      <c r="A134" s="15" t="s">
        <v>19</v>
      </c>
      <c r="B134" s="24">
        <v>2014.0</v>
      </c>
      <c r="C134" s="25">
        <f>SUM('Single-Family'!C134+'Multi-Family'!C134+'Non-Residential - New Const'!C135)</f>
        <v>1</v>
      </c>
      <c r="D134" s="26">
        <f>SUM('Single-Family'!D134+'Multi-Family'!E134+'Non-Residential - New Const'!D135)</f>
        <v>187602</v>
      </c>
      <c r="E134" s="27"/>
      <c r="F134" s="28"/>
      <c r="G134" s="25">
        <f>SUM('Single-Family'!G134+'Multi-Family'!I134+'Non-Residential - New Const'!G135)</f>
        <v>90</v>
      </c>
      <c r="H134" s="26">
        <f>SUM('Single-Family'!H134+'Multi-Family'!K134+'Non-Residential - New Const'!H135)</f>
        <v>27751552</v>
      </c>
      <c r="I134" s="25">
        <f>SUM('Single-Family'!I134+'Multi-Family'!L134+'Non-Residential - New Const'!I135)</f>
        <v>52</v>
      </c>
      <c r="J134" s="26">
        <f>SUM('Single-Family'!J134+'Multi-Family'!N134+'Non-Residential - New Const'!J135)</f>
        <v>46077359</v>
      </c>
      <c r="K134" s="25">
        <f>SUM('Single-Family'!K134+'Multi-Family'!O134+'Non-Residential - New Const'!K135)</f>
        <v>0</v>
      </c>
      <c r="L134" s="26">
        <f>SUM('Single-Family'!L134+'Multi-Family'!Q134+'Non-Residential - New Const'!L135)</f>
        <v>0</v>
      </c>
      <c r="M134" s="25">
        <f>SUM('Single-Family'!M134+'Multi-Family'!R134+'Non-Residential - New Const'!M135)</f>
        <v>1</v>
      </c>
      <c r="N134" s="26">
        <f>SUM('Single-Family'!N134+'Multi-Family'!T134+'Non-Residential - New Const'!N135)</f>
        <v>252000</v>
      </c>
      <c r="O134" s="25">
        <f>SUM('Single-Family'!O134+'Multi-Family'!U134+'Non-Residential - New Const'!O135)</f>
        <v>0</v>
      </c>
      <c r="P134" s="26">
        <f>SUM('Single-Family'!P134+'Multi-Family'!W134+'Non-Residential - New Const'!P135)</f>
        <v>0</v>
      </c>
      <c r="Q134" s="25">
        <f>SUM('Single-Family'!Q134+'Multi-Family'!X134+'Non-Residential - New Const'!Q135)</f>
        <v>0</v>
      </c>
      <c r="R134" s="26">
        <f>SUM('Single-Family'!R134+'Multi-Family'!Z134+'Non-Residential - New Const'!R135)</f>
        <v>0</v>
      </c>
      <c r="S134" s="29">
        <f>SUM('Single-Family'!S134+'Multi-Family'!AA134+'Non-Residential - New Const'!S135)</f>
        <v>0</v>
      </c>
      <c r="T134" s="29">
        <f>SUM('Single-Family'!T134+'Multi-Family'!AC134+'Non-Residential - New Const'!T135)</f>
        <v>0</v>
      </c>
      <c r="U134" s="30">
        <f t="shared" ref="U134:V134" si="150">SUM(C134+G134+I134+K134+M134+O134+Q134+S134)</f>
        <v>144</v>
      </c>
      <c r="V134" s="31">
        <f t="shared" si="150"/>
        <v>74268513</v>
      </c>
      <c r="W134" s="51">
        <f>U134-Total!U121</f>
        <v>-29</v>
      </c>
      <c r="X134" s="52">
        <f>W134/Total!U121</f>
        <v>-0.1676300578</v>
      </c>
      <c r="Y134" s="53">
        <f>V134-Total!V121</f>
        <v>28399401</v>
      </c>
      <c r="Z134" s="52">
        <f>Y134/Total!V121</f>
        <v>0.6191399781</v>
      </c>
      <c r="AA134" s="53">
        <f t="shared" si="151"/>
        <v>28399401</v>
      </c>
      <c r="AB134" s="15"/>
      <c r="AC134" s="37">
        <f t="array" ref="AC134:AN135">TRANSPOSE(U134:V145)</f>
        <v>144</v>
      </c>
      <c r="AD134" s="37">
        <v>160.0</v>
      </c>
      <c r="AE134" s="37">
        <v>212.0</v>
      </c>
      <c r="AF134" s="37">
        <v>245.0</v>
      </c>
      <c r="AG134" s="37">
        <v>233.0</v>
      </c>
      <c r="AH134" s="37">
        <v>225.0</v>
      </c>
      <c r="AI134" s="37">
        <v>160.0</v>
      </c>
      <c r="AJ134" s="37">
        <v>291.0</v>
      </c>
      <c r="AK134" s="37">
        <v>257.0</v>
      </c>
      <c r="AL134" s="37">
        <v>235.0</v>
      </c>
      <c r="AM134" s="37">
        <v>191.0</v>
      </c>
      <c r="AN134" s="37">
        <v>149.0</v>
      </c>
      <c r="AO134" s="15"/>
      <c r="AP134" s="15"/>
      <c r="AQ134" s="15"/>
    </row>
    <row r="135" ht="12.75" customHeight="1">
      <c r="A135" s="15" t="s">
        <v>20</v>
      </c>
      <c r="B135" s="24">
        <v>2014.0</v>
      </c>
      <c r="C135" s="25">
        <f>SUM('Single-Family'!C135+'Multi-Family'!C135+'Non-Residential - New Const'!C136)</f>
        <v>4</v>
      </c>
      <c r="D135" s="26">
        <f>SUM('Single-Family'!D135+'Multi-Family'!E135+'Non-Residential - New Const'!D136)</f>
        <v>548090</v>
      </c>
      <c r="E135" s="27"/>
      <c r="F135" s="28"/>
      <c r="G135" s="25">
        <f>SUM('Single-Family'!G135+'Multi-Family'!I135+'Non-Residential - New Const'!G136)</f>
        <v>89</v>
      </c>
      <c r="H135" s="26">
        <f>SUM('Single-Family'!H135+'Multi-Family'!K135+'Non-Residential - New Const'!H136)</f>
        <v>26353764</v>
      </c>
      <c r="I135" s="25">
        <f>SUM('Single-Family'!I135+'Multi-Family'!L135+'Non-Residential - New Const'!I136)</f>
        <v>64</v>
      </c>
      <c r="J135" s="26">
        <f>SUM('Single-Family'!J135+'Multi-Family'!N135+'Non-Residential - New Const'!J136)</f>
        <v>22554663</v>
      </c>
      <c r="K135" s="25">
        <f>SUM('Single-Family'!K135+'Multi-Family'!O135+'Non-Residential - New Const'!K136)</f>
        <v>0</v>
      </c>
      <c r="L135" s="26">
        <f>SUM('Single-Family'!L135+'Multi-Family'!Q135+'Non-Residential - New Const'!L136)</f>
        <v>0</v>
      </c>
      <c r="M135" s="25">
        <f>SUM('Single-Family'!M135+'Multi-Family'!R135+'Non-Residential - New Const'!M136)</f>
        <v>2</v>
      </c>
      <c r="N135" s="26">
        <f>SUM('Single-Family'!N135+'Multi-Family'!T135+'Non-Residential - New Const'!N136)</f>
        <v>341004</v>
      </c>
      <c r="O135" s="25">
        <f>SUM('Single-Family'!O135+'Multi-Family'!U135+'Non-Residential - New Const'!O136)</f>
        <v>0</v>
      </c>
      <c r="P135" s="26">
        <f>SUM('Single-Family'!P135+'Multi-Family'!W135+'Non-Residential - New Const'!P136)</f>
        <v>0</v>
      </c>
      <c r="Q135" s="25">
        <f>SUM('Single-Family'!Q135+'Multi-Family'!X135+'Non-Residential - New Const'!Q136)</f>
        <v>0</v>
      </c>
      <c r="R135" s="26">
        <f>SUM('Single-Family'!R135+'Multi-Family'!Z135+'Non-Residential - New Const'!R136)</f>
        <v>0</v>
      </c>
      <c r="S135" s="29">
        <f>SUM('Single-Family'!S135+'Multi-Family'!AA135+'Non-Residential - New Const'!S136)</f>
        <v>1</v>
      </c>
      <c r="T135" s="29">
        <f>SUM('Single-Family'!T135+'Multi-Family'!AC135+'Non-Residential - New Const'!T136)</f>
        <v>164772</v>
      </c>
      <c r="U135" s="30">
        <f t="shared" ref="U135:V135" si="152">SUM(C135+G135+I135+K135+M135+O135+Q135+S135)</f>
        <v>160</v>
      </c>
      <c r="V135" s="31">
        <f t="shared" si="152"/>
        <v>49962293</v>
      </c>
      <c r="W135" s="51">
        <f>U135-Total!U122</f>
        <v>-28</v>
      </c>
      <c r="X135" s="52">
        <f>W135/Total!U122</f>
        <v>-0.1489361702</v>
      </c>
      <c r="Y135" s="53">
        <f>V135-Total!V122</f>
        <v>-19207780</v>
      </c>
      <c r="Z135" s="52">
        <f>Y135/Total!V122</f>
        <v>-0.2776891677</v>
      </c>
      <c r="AA135" s="53">
        <f t="shared" ref="AA135:AA145" si="154">AA134+Y135</f>
        <v>9191621</v>
      </c>
      <c r="AB135" s="15"/>
      <c r="AC135" s="37">
        <v>7.4268513E7</v>
      </c>
      <c r="AD135" s="37">
        <v>4.9962293E7</v>
      </c>
      <c r="AE135" s="37">
        <v>6.2256825E7</v>
      </c>
      <c r="AF135" s="37">
        <v>7.9980319E7</v>
      </c>
      <c r="AG135" s="37">
        <v>4.8411199E7</v>
      </c>
      <c r="AH135" s="37">
        <v>8.8583821E7</v>
      </c>
      <c r="AI135" s="37">
        <v>4.7070852E7</v>
      </c>
      <c r="AJ135" s="37">
        <v>8.2945772E7</v>
      </c>
      <c r="AK135" s="37">
        <v>7.2831566E7</v>
      </c>
      <c r="AL135" s="37">
        <v>6.3566454E7</v>
      </c>
      <c r="AM135" s="37">
        <v>7.5787702E7</v>
      </c>
      <c r="AN135" s="37">
        <v>6.0357065E7</v>
      </c>
      <c r="AO135" s="15"/>
      <c r="AP135" s="15"/>
      <c r="AQ135" s="15"/>
    </row>
    <row r="136" ht="12.75" customHeight="1">
      <c r="A136" s="15" t="s">
        <v>21</v>
      </c>
      <c r="B136" s="24">
        <v>2014.0</v>
      </c>
      <c r="C136" s="25">
        <f>SUM('Single-Family'!C136+'Multi-Family'!C136+'Non-Residential - New Const'!C137)</f>
        <v>9</v>
      </c>
      <c r="D136" s="26">
        <f>SUM('Single-Family'!D136+'Multi-Family'!E136+'Non-Residential - New Const'!D137)</f>
        <v>1637923</v>
      </c>
      <c r="E136" s="27"/>
      <c r="F136" s="28"/>
      <c r="G136" s="25">
        <f>SUM('Single-Family'!G136+'Multi-Family'!I136+'Non-Residential - New Const'!G137)</f>
        <v>116</v>
      </c>
      <c r="H136" s="26">
        <f>SUM('Single-Family'!H136+'Multi-Family'!K136+'Non-Residential - New Const'!H137)</f>
        <v>35867986</v>
      </c>
      <c r="I136" s="25">
        <f>SUM('Single-Family'!I136+'Multi-Family'!L136+'Non-Residential - New Const'!I137)</f>
        <v>66</v>
      </c>
      <c r="J136" s="26">
        <f>SUM('Single-Family'!J136+'Multi-Family'!N136+'Non-Residential - New Const'!J137)</f>
        <v>19755525</v>
      </c>
      <c r="K136" s="25">
        <f>SUM('Single-Family'!K136+'Multi-Family'!O136+'Non-Residential - New Const'!K137)</f>
        <v>2</v>
      </c>
      <c r="L136" s="26">
        <f>SUM('Single-Family'!L136+'Multi-Family'!Q136+'Non-Residential - New Const'!L137)</f>
        <v>553000</v>
      </c>
      <c r="M136" s="25">
        <f>SUM('Single-Family'!M136+'Multi-Family'!R136+'Non-Residential - New Const'!M137)</f>
        <v>11</v>
      </c>
      <c r="N136" s="26">
        <f>SUM('Single-Family'!N136+'Multi-Family'!T136+'Non-Residential - New Const'!N137)</f>
        <v>2413332</v>
      </c>
      <c r="O136" s="25">
        <f>SUM('Single-Family'!O136+'Multi-Family'!U136+'Non-Residential - New Const'!O137)</f>
        <v>0</v>
      </c>
      <c r="P136" s="26">
        <f>SUM('Single-Family'!P136+'Multi-Family'!W136+'Non-Residential - New Const'!P137)</f>
        <v>0</v>
      </c>
      <c r="Q136" s="25">
        <f>SUM('Single-Family'!Q136+'Multi-Family'!X136+'Non-Residential - New Const'!Q137)</f>
        <v>0</v>
      </c>
      <c r="R136" s="26">
        <f>SUM('Single-Family'!R136+'Multi-Family'!Z136+'Non-Residential - New Const'!R137)</f>
        <v>0</v>
      </c>
      <c r="S136" s="29">
        <f>SUM('Single-Family'!S136+'Multi-Family'!AA136+'Non-Residential - New Const'!S137)</f>
        <v>8</v>
      </c>
      <c r="T136" s="29">
        <f>SUM('Single-Family'!T136+'Multi-Family'!AC136+'Non-Residential - New Const'!T137)</f>
        <v>2029059</v>
      </c>
      <c r="U136" s="30">
        <f t="shared" ref="U136:V136" si="153">SUM(C136+G136+I136+K136+M136+O136+Q136+S136)</f>
        <v>212</v>
      </c>
      <c r="V136" s="31">
        <f t="shared" si="153"/>
        <v>62256825</v>
      </c>
      <c r="W136" s="51">
        <f>U136-Total!U123</f>
        <v>-15</v>
      </c>
      <c r="X136" s="52">
        <f>W136/Total!U123</f>
        <v>-0.06607929515</v>
      </c>
      <c r="Y136" s="53">
        <f>V136-Total!V123</f>
        <v>-11685057</v>
      </c>
      <c r="Z136" s="52">
        <f>Y136/Total!V123</f>
        <v>-0.1580302892</v>
      </c>
      <c r="AA136" s="53">
        <f t="shared" si="154"/>
        <v>-2493436</v>
      </c>
      <c r="AB136" s="15"/>
      <c r="AC136" s="57">
        <f t="shared" ref="AC136:AN136" si="155">AC135/$AC$137</f>
        <v>74.268513</v>
      </c>
      <c r="AD136" s="57">
        <f t="shared" si="155"/>
        <v>49.962293</v>
      </c>
      <c r="AE136" s="57">
        <f t="shared" si="155"/>
        <v>62.256825</v>
      </c>
      <c r="AF136" s="57">
        <f t="shared" si="155"/>
        <v>79.980319</v>
      </c>
      <c r="AG136" s="57">
        <f t="shared" si="155"/>
        <v>48.411199</v>
      </c>
      <c r="AH136" s="57">
        <f t="shared" si="155"/>
        <v>88.583821</v>
      </c>
      <c r="AI136" s="57">
        <f t="shared" si="155"/>
        <v>47.070852</v>
      </c>
      <c r="AJ136" s="57">
        <f t="shared" si="155"/>
        <v>82.945772</v>
      </c>
      <c r="AK136" s="57">
        <f t="shared" si="155"/>
        <v>72.831566</v>
      </c>
      <c r="AL136" s="57">
        <f t="shared" si="155"/>
        <v>63.566454</v>
      </c>
      <c r="AM136" s="57">
        <f t="shared" si="155"/>
        <v>75.787702</v>
      </c>
      <c r="AN136" s="57">
        <f t="shared" si="155"/>
        <v>60.357065</v>
      </c>
      <c r="AO136" s="15"/>
      <c r="AP136" s="15"/>
      <c r="AQ136" s="15"/>
    </row>
    <row r="137" ht="12.75" customHeight="1">
      <c r="A137" s="15" t="s">
        <v>22</v>
      </c>
      <c r="B137" s="24">
        <v>2014.0</v>
      </c>
      <c r="C137" s="25">
        <f>SUM('Single-Family'!C137+'Multi-Family'!C137+'Non-Residential - New Const'!C138)</f>
        <v>6</v>
      </c>
      <c r="D137" s="26">
        <f>SUM('Single-Family'!D137+'Multi-Family'!E137+'Non-Residential - New Const'!D138)</f>
        <v>866528</v>
      </c>
      <c r="E137" s="27"/>
      <c r="F137" s="28"/>
      <c r="G137" s="25">
        <f>SUM('Single-Family'!G137+'Multi-Family'!I137+'Non-Residential - New Const'!G138)</f>
        <v>172</v>
      </c>
      <c r="H137" s="26">
        <f>SUM('Single-Family'!H137+'Multi-Family'!K137+'Non-Residential - New Const'!H138)</f>
        <v>62285402</v>
      </c>
      <c r="I137" s="25">
        <f>SUM('Single-Family'!I137+'Multi-Family'!L137+'Non-Residential - New Const'!I138)</f>
        <v>38</v>
      </c>
      <c r="J137" s="26">
        <f>SUM('Single-Family'!J137+'Multi-Family'!N137+'Non-Residential - New Const'!J138)</f>
        <v>11189790</v>
      </c>
      <c r="K137" s="25">
        <f>SUM('Single-Family'!K137+'Multi-Family'!O137+'Non-Residential - New Const'!K138)</f>
        <v>3</v>
      </c>
      <c r="L137" s="26">
        <f>SUM('Single-Family'!L137+'Multi-Family'!Q137+'Non-Residential - New Const'!L138)</f>
        <v>678000</v>
      </c>
      <c r="M137" s="25">
        <f>SUM('Single-Family'!M137+'Multi-Family'!R137+'Non-Residential - New Const'!M138)</f>
        <v>17</v>
      </c>
      <c r="N137" s="26">
        <f>SUM('Single-Family'!N137+'Multi-Family'!T137+'Non-Residential - New Const'!N138)</f>
        <v>3057602</v>
      </c>
      <c r="O137" s="25">
        <f>SUM('Single-Family'!O137+'Multi-Family'!U137+'Non-Residential - New Const'!O138)</f>
        <v>0</v>
      </c>
      <c r="P137" s="26">
        <f>SUM('Single-Family'!P137+'Multi-Family'!W137+'Non-Residential - New Const'!P138)</f>
        <v>0</v>
      </c>
      <c r="Q137" s="25">
        <f>SUM('Single-Family'!Q137+'Multi-Family'!X137+'Non-Residential - New Const'!Q138)</f>
        <v>0</v>
      </c>
      <c r="R137" s="26">
        <f>SUM('Single-Family'!R137+'Multi-Family'!Z137+'Non-Residential - New Const'!R138)</f>
        <v>0</v>
      </c>
      <c r="S137" s="29">
        <f>SUM('Single-Family'!S137+'Multi-Family'!AA137+'Non-Residential - New Const'!S138)</f>
        <v>9</v>
      </c>
      <c r="T137" s="29">
        <f>SUM('Single-Family'!T137+'Multi-Family'!AC137+'Non-Residential - New Const'!T138)</f>
        <v>1902997</v>
      </c>
      <c r="U137" s="30">
        <f t="shared" ref="U137:V137" si="156">SUM(C137+G137+I137+K137+M137+O137+Q137+S137)</f>
        <v>245</v>
      </c>
      <c r="V137" s="31">
        <f t="shared" si="156"/>
        <v>79980319</v>
      </c>
      <c r="W137" s="51">
        <f>U137-Total!U124</f>
        <v>-75</v>
      </c>
      <c r="X137" s="52">
        <f>W137/Total!U124</f>
        <v>-0.234375</v>
      </c>
      <c r="Y137" s="53">
        <f>V137-Total!V124</f>
        <v>-75296429</v>
      </c>
      <c r="Z137" s="52">
        <f>Y137/Total!V124</f>
        <v>-0.4849176066</v>
      </c>
      <c r="AA137" s="53">
        <f t="shared" si="154"/>
        <v>-77789865</v>
      </c>
      <c r="AB137" s="15"/>
      <c r="AC137" s="58">
        <v>1000000.0</v>
      </c>
      <c r="AD137" s="15"/>
      <c r="AE137" s="15"/>
      <c r="AF137" s="15"/>
      <c r="AG137" s="15"/>
      <c r="AH137" s="15"/>
      <c r="AI137" s="15"/>
      <c r="AJ137" s="15"/>
      <c r="AK137" s="15"/>
      <c r="AL137" s="15"/>
      <c r="AM137" s="15"/>
      <c r="AN137" s="15"/>
      <c r="AO137" s="15"/>
      <c r="AP137" s="15"/>
      <c r="AQ137" s="15"/>
    </row>
    <row r="138" ht="12.75" customHeight="1">
      <c r="A138" s="15" t="s">
        <v>23</v>
      </c>
      <c r="B138" s="24">
        <v>2014.0</v>
      </c>
      <c r="C138" s="25">
        <f>SUM('Single-Family'!C138+'Multi-Family'!C138+'Non-Residential - New Const'!C139)</f>
        <v>5</v>
      </c>
      <c r="D138" s="26">
        <f>SUM('Single-Family'!D138+'Multi-Family'!E138+'Non-Residential - New Const'!D139)</f>
        <v>828270</v>
      </c>
      <c r="E138" s="27"/>
      <c r="F138" s="28"/>
      <c r="G138" s="25">
        <f>SUM('Single-Family'!G138+'Multi-Family'!I138+'Non-Residential - New Const'!G139)</f>
        <v>149</v>
      </c>
      <c r="H138" s="26">
        <f>SUM('Single-Family'!H138+'Multi-Family'!K138+'Non-Residential - New Const'!H139)</f>
        <v>26235655</v>
      </c>
      <c r="I138" s="25">
        <f>SUM('Single-Family'!I138+'Multi-Family'!L138+'Non-Residential - New Const'!I139)</f>
        <v>69</v>
      </c>
      <c r="J138" s="26">
        <f>SUM('Single-Family'!J138+'Multi-Family'!N138+'Non-Residential - New Const'!J139)</f>
        <v>18780602</v>
      </c>
      <c r="K138" s="25">
        <f>SUM('Single-Family'!K138+'Multi-Family'!O138+'Non-Residential - New Const'!K139)</f>
        <v>2</v>
      </c>
      <c r="L138" s="26">
        <f>SUM('Single-Family'!L138+'Multi-Family'!Q138+'Non-Residential - New Const'!L139)</f>
        <v>590000</v>
      </c>
      <c r="M138" s="25">
        <f>SUM('Single-Family'!M138+'Multi-Family'!R138+'Non-Residential - New Const'!M139)</f>
        <v>1</v>
      </c>
      <c r="N138" s="26">
        <f>SUM('Single-Family'!N138+'Multi-Family'!T138+'Non-Residential - New Const'!N139)</f>
        <v>563644</v>
      </c>
      <c r="O138" s="25">
        <f>SUM('Single-Family'!O138+'Multi-Family'!U138+'Non-Residential - New Const'!O139)</f>
        <v>0</v>
      </c>
      <c r="P138" s="26">
        <f>SUM('Single-Family'!P138+'Multi-Family'!W138+'Non-Residential - New Const'!P139)</f>
        <v>0</v>
      </c>
      <c r="Q138" s="25">
        <f>SUM('Single-Family'!Q138+'Multi-Family'!X138+'Non-Residential - New Const'!Q139)</f>
        <v>0</v>
      </c>
      <c r="R138" s="26">
        <f>SUM('Single-Family'!R138+'Multi-Family'!Z138+'Non-Residential - New Const'!R139)</f>
        <v>0</v>
      </c>
      <c r="S138" s="29">
        <f>SUM('Single-Family'!S138+'Multi-Family'!AA138+'Non-Residential - New Const'!S139)</f>
        <v>7</v>
      </c>
      <c r="T138" s="29">
        <f>SUM('Single-Family'!T138+'Multi-Family'!AC138+'Non-Residential - New Const'!T139)</f>
        <v>1413028</v>
      </c>
      <c r="U138" s="30">
        <f t="shared" ref="U138:V138" si="157">SUM(C138+G138+I138+K138+M138+O138+Q138+S138)</f>
        <v>233</v>
      </c>
      <c r="V138" s="31">
        <f t="shared" si="157"/>
        <v>48411199</v>
      </c>
      <c r="W138" s="51">
        <f>U138-Total!U125</f>
        <v>-67</v>
      </c>
      <c r="X138" s="52">
        <f>W138/Total!U125</f>
        <v>-0.2233333333</v>
      </c>
      <c r="Y138" s="53">
        <f>V138-Total!V125</f>
        <v>-60533865</v>
      </c>
      <c r="Z138" s="52">
        <f>Y138/Total!V125</f>
        <v>-0.5556366005</v>
      </c>
      <c r="AA138" s="53">
        <f t="shared" si="154"/>
        <v>-138323730</v>
      </c>
      <c r="AB138" s="15"/>
      <c r="AC138" s="15"/>
      <c r="AD138" s="15"/>
      <c r="AE138" s="15"/>
      <c r="AF138" s="15"/>
      <c r="AG138" s="15"/>
      <c r="AH138" s="15"/>
      <c r="AI138" s="15"/>
      <c r="AJ138" s="15"/>
      <c r="AK138" s="15"/>
      <c r="AL138" s="15"/>
      <c r="AM138" s="15"/>
      <c r="AN138" s="15"/>
      <c r="AO138" s="15"/>
      <c r="AP138" s="15"/>
      <c r="AQ138" s="15"/>
    </row>
    <row r="139" ht="12.75" customHeight="1">
      <c r="A139" s="15" t="s">
        <v>32</v>
      </c>
      <c r="B139" s="24">
        <v>2014.0</v>
      </c>
      <c r="C139" s="25">
        <f>SUM('Single-Family'!C139+'Multi-Family'!C139+'Non-Residential - New Const'!C140)</f>
        <v>7</v>
      </c>
      <c r="D139" s="26">
        <f>SUM('Single-Family'!D139+'Multi-Family'!E139+'Non-Residential - New Const'!D140)</f>
        <v>2757646</v>
      </c>
      <c r="E139" s="27"/>
      <c r="F139" s="28"/>
      <c r="G139" s="25">
        <f>SUM('Single-Family'!G139+'Multi-Family'!I139+'Non-Residential - New Const'!G140)</f>
        <v>160</v>
      </c>
      <c r="H139" s="26">
        <f>SUM('Single-Family'!H139+'Multi-Family'!K139+'Non-Residential - New Const'!H140)</f>
        <v>31647382</v>
      </c>
      <c r="I139" s="25">
        <f>SUM('Single-Family'!I139+'Multi-Family'!L139+'Non-Residential - New Const'!I140)</f>
        <v>43</v>
      </c>
      <c r="J139" s="26">
        <f>SUM('Single-Family'!J139+'Multi-Family'!N139+'Non-Residential - New Const'!J140)</f>
        <v>42577824</v>
      </c>
      <c r="K139" s="25">
        <f>SUM('Single-Family'!K139+'Multi-Family'!O139+'Non-Residential - New Const'!K140)</f>
        <v>3</v>
      </c>
      <c r="L139" s="26">
        <f>SUM('Single-Family'!L139+'Multi-Family'!Q139+'Non-Residential - New Const'!L140)</f>
        <v>624800</v>
      </c>
      <c r="M139" s="25">
        <f>SUM('Single-Family'!M139+'Multi-Family'!R139+'Non-Residential - New Const'!M140)</f>
        <v>8</v>
      </c>
      <c r="N139" s="26">
        <f>SUM('Single-Family'!N139+'Multi-Family'!T139+'Non-Residential - New Const'!N140)</f>
        <v>1841202</v>
      </c>
      <c r="O139" s="25">
        <f>SUM('Single-Family'!O139+'Multi-Family'!U139+'Non-Residential - New Const'!O140)</f>
        <v>0</v>
      </c>
      <c r="P139" s="26">
        <f>SUM('Single-Family'!P139+'Multi-Family'!W139+'Non-Residential - New Const'!P140)</f>
        <v>0</v>
      </c>
      <c r="Q139" s="25">
        <f>SUM('Single-Family'!Q139+'Multi-Family'!X139+'Non-Residential - New Const'!Q140)</f>
        <v>0</v>
      </c>
      <c r="R139" s="26">
        <f>SUM('Single-Family'!R139+'Multi-Family'!Z139+'Non-Residential - New Const'!R140)</f>
        <v>0</v>
      </c>
      <c r="S139" s="29">
        <f>SUM('Single-Family'!S139+'Multi-Family'!AA139+'Non-Residential - New Const'!S140)</f>
        <v>4</v>
      </c>
      <c r="T139" s="29">
        <f>SUM('Single-Family'!T139+'Multi-Family'!AC139+'Non-Residential - New Const'!T140)</f>
        <v>9134967</v>
      </c>
      <c r="U139" s="30">
        <f t="shared" ref="U139:V139" si="158">SUM(C139+G139+I139+K139+M139+O139+Q139+S139)</f>
        <v>225</v>
      </c>
      <c r="V139" s="31">
        <f t="shared" si="158"/>
        <v>88583821</v>
      </c>
      <c r="W139" s="51">
        <f>U139-Total!U126</f>
        <v>-69</v>
      </c>
      <c r="X139" s="52">
        <f>W139/Total!U126</f>
        <v>-0.2346938776</v>
      </c>
      <c r="Y139" s="53">
        <f>V139-Total!V126</f>
        <v>13070708</v>
      </c>
      <c r="Z139" s="52">
        <f>Y139/Total!V126</f>
        <v>0.1730918973</v>
      </c>
      <c r="AA139" s="53">
        <f t="shared" si="154"/>
        <v>-125253022</v>
      </c>
      <c r="AB139" s="15"/>
      <c r="AC139" s="15"/>
      <c r="AD139" s="15"/>
      <c r="AE139" s="15"/>
      <c r="AF139" s="15"/>
      <c r="AG139" s="15"/>
      <c r="AH139" s="15"/>
      <c r="AI139" s="15"/>
      <c r="AJ139" s="15"/>
      <c r="AK139" s="15"/>
      <c r="AL139" s="15"/>
      <c r="AM139" s="15"/>
      <c r="AN139" s="15"/>
      <c r="AO139" s="15"/>
      <c r="AP139" s="15"/>
      <c r="AQ139" s="15"/>
    </row>
    <row r="140" ht="12.75" customHeight="1">
      <c r="A140" s="15" t="s">
        <v>25</v>
      </c>
      <c r="B140" s="24">
        <v>2014.0</v>
      </c>
      <c r="C140" s="25">
        <f>SUM('Single-Family'!C140+'Multi-Family'!C140+'Non-Residential - New Const'!C141)</f>
        <v>3</v>
      </c>
      <c r="D140" s="26">
        <f>SUM('Single-Family'!D140+'Multi-Family'!E140+'Non-Residential - New Const'!D141)</f>
        <v>638656</v>
      </c>
      <c r="E140" s="27"/>
      <c r="F140" s="28"/>
      <c r="G140" s="25">
        <f>SUM('Single-Family'!G140+'Multi-Family'!I140+'Non-Residential - New Const'!G141)</f>
        <v>67</v>
      </c>
      <c r="H140" s="26">
        <f>SUM('Single-Family'!H140+'Multi-Family'!K140+'Non-Residential - New Const'!H141)</f>
        <v>18662227</v>
      </c>
      <c r="I140" s="25">
        <f>SUM('Single-Family'!I140+'Multi-Family'!L140+'Non-Residential - New Const'!I141)</f>
        <v>78</v>
      </c>
      <c r="J140" s="26">
        <f>SUM('Single-Family'!J140+'Multi-Family'!N140+'Non-Residential - New Const'!J141)</f>
        <v>25819160</v>
      </c>
      <c r="K140" s="25">
        <f>SUM('Single-Family'!K140+'Multi-Family'!O140+'Non-Residential - New Const'!K141)</f>
        <v>0</v>
      </c>
      <c r="L140" s="26">
        <f>SUM('Single-Family'!L140+'Multi-Family'!Q140+'Non-Residential - New Const'!L141)</f>
        <v>0</v>
      </c>
      <c r="M140" s="25">
        <f>SUM('Single-Family'!M140+'Multi-Family'!R140+'Non-Residential - New Const'!M141)</f>
        <v>7</v>
      </c>
      <c r="N140" s="26">
        <f>SUM('Single-Family'!N140+'Multi-Family'!T140+'Non-Residential - New Const'!N141)</f>
        <v>856611</v>
      </c>
      <c r="O140" s="25">
        <f>SUM('Single-Family'!O140+'Multi-Family'!U140+'Non-Residential - New Const'!O141)</f>
        <v>0</v>
      </c>
      <c r="P140" s="26">
        <f>SUM('Single-Family'!P140+'Multi-Family'!W140+'Non-Residential - New Const'!P141)</f>
        <v>0</v>
      </c>
      <c r="Q140" s="25">
        <f>SUM('Single-Family'!Q140+'Multi-Family'!X140+'Non-Residential - New Const'!Q141)</f>
        <v>0</v>
      </c>
      <c r="R140" s="26">
        <f>SUM('Single-Family'!R140+'Multi-Family'!Z140+'Non-Residential - New Const'!R141)</f>
        <v>0</v>
      </c>
      <c r="S140" s="29">
        <f>SUM('Single-Family'!S140+'Multi-Family'!AA140+'Non-Residential - New Const'!S141)</f>
        <v>5</v>
      </c>
      <c r="T140" s="29">
        <f>SUM('Single-Family'!T140+'Multi-Family'!AC140+'Non-Residential - New Const'!T141)</f>
        <v>1094198</v>
      </c>
      <c r="U140" s="30">
        <f t="shared" ref="U140:V140" si="159">SUM(C140+G140+I140+K140+M140+O140+Q140+S140)</f>
        <v>160</v>
      </c>
      <c r="V140" s="31">
        <f t="shared" si="159"/>
        <v>47070852</v>
      </c>
      <c r="W140" s="51">
        <f>U140-Total!U127</f>
        <v>-97</v>
      </c>
      <c r="X140" s="52">
        <f>W140/Total!U127</f>
        <v>-0.3774319066</v>
      </c>
      <c r="Y140" s="53">
        <f>V140-Total!V127</f>
        <v>-18954683</v>
      </c>
      <c r="Z140" s="52">
        <f>Y140/Total!V127</f>
        <v>-0.2870810967</v>
      </c>
      <c r="AA140" s="53">
        <f t="shared" si="154"/>
        <v>-144207705</v>
      </c>
      <c r="AB140" s="15"/>
      <c r="AC140" s="15"/>
      <c r="AD140" s="15"/>
      <c r="AE140" s="15"/>
      <c r="AF140" s="15"/>
      <c r="AG140" s="15"/>
      <c r="AH140" s="15"/>
      <c r="AI140" s="15"/>
      <c r="AJ140" s="15"/>
      <c r="AK140" s="15"/>
      <c r="AL140" s="15"/>
      <c r="AM140" s="15"/>
      <c r="AN140" s="15"/>
      <c r="AO140" s="15"/>
      <c r="AP140" s="15"/>
      <c r="AQ140" s="15"/>
    </row>
    <row r="141" ht="12.75" customHeight="1">
      <c r="A141" s="15" t="s">
        <v>26</v>
      </c>
      <c r="B141" s="24">
        <v>2014.0</v>
      </c>
      <c r="C141" s="25">
        <f>SUM('Single-Family'!C141+'Multi-Family'!C141+'Non-Residential - New Const'!C142)</f>
        <v>8</v>
      </c>
      <c r="D141" s="26">
        <f>SUM('Single-Family'!D141+'Multi-Family'!E141+'Non-Residential - New Const'!D142)</f>
        <v>1064016</v>
      </c>
      <c r="E141" s="27"/>
      <c r="F141" s="28"/>
      <c r="G141" s="25">
        <f>SUM('Single-Family'!G141+'Multi-Family'!I141+'Non-Residential - New Const'!G142)</f>
        <v>182</v>
      </c>
      <c r="H141" s="26">
        <f>SUM('Single-Family'!H141+'Multi-Family'!K141+'Non-Residential - New Const'!H142)</f>
        <v>44964104</v>
      </c>
      <c r="I141" s="25">
        <f>SUM('Single-Family'!I141+'Multi-Family'!L141+'Non-Residential - New Const'!I142)</f>
        <v>96</v>
      </c>
      <c r="J141" s="26">
        <f>SUM('Single-Family'!J141+'Multi-Family'!N141+'Non-Residential - New Const'!J142)</f>
        <v>35879099</v>
      </c>
      <c r="K141" s="25">
        <f>SUM('Single-Family'!K141+'Multi-Family'!O141+'Non-Residential - New Const'!K142)</f>
        <v>1</v>
      </c>
      <c r="L141" s="26">
        <f>SUM('Single-Family'!L141+'Multi-Family'!Q141+'Non-Residential - New Const'!L142)</f>
        <v>269000</v>
      </c>
      <c r="M141" s="25">
        <f>SUM('Single-Family'!M141+'Multi-Family'!R141+'Non-Residential - New Const'!M142)</f>
        <v>4</v>
      </c>
      <c r="N141" s="26">
        <f>SUM('Single-Family'!N141+'Multi-Family'!T141+'Non-Residential - New Const'!N142)</f>
        <v>769553</v>
      </c>
      <c r="O141" s="25">
        <f>SUM('Single-Family'!O141+'Multi-Family'!U141+'Non-Residential - New Const'!O142)</f>
        <v>0</v>
      </c>
      <c r="P141" s="26">
        <f>SUM('Single-Family'!P141+'Multi-Family'!W141+'Non-Residential - New Const'!P142)</f>
        <v>0</v>
      </c>
      <c r="Q141" s="25">
        <f>SUM('Single-Family'!Q141+'Multi-Family'!X141+'Non-Residential - New Const'!Q142)</f>
        <v>0</v>
      </c>
      <c r="R141" s="26">
        <f>SUM('Single-Family'!R141+'Multi-Family'!Z141+'Non-Residential - New Const'!R142)</f>
        <v>0</v>
      </c>
      <c r="S141" s="29">
        <f>SUM('Single-Family'!S141+'Multi-Family'!AA141+'Non-Residential - New Const'!S142)</f>
        <v>0</v>
      </c>
      <c r="T141" s="29">
        <f>SUM('Single-Family'!T141+'Multi-Family'!AC141+'Non-Residential - New Const'!T142)</f>
        <v>0</v>
      </c>
      <c r="U141" s="30">
        <f t="shared" ref="U141:V141" si="160">SUM(C141+G141+I141+K141+M141+O141+Q141+S141)</f>
        <v>291</v>
      </c>
      <c r="V141" s="31">
        <f t="shared" si="160"/>
        <v>82945772</v>
      </c>
      <c r="W141" s="51">
        <f>U141-Total!U128</f>
        <v>36</v>
      </c>
      <c r="X141" s="52">
        <f>W141/Total!U128</f>
        <v>0.1411764706</v>
      </c>
      <c r="Y141" s="53">
        <f>V141-Total!V128</f>
        <v>-14526647</v>
      </c>
      <c r="Z141" s="52">
        <f>Y141/Total!V128</f>
        <v>-0.1490334102</v>
      </c>
      <c r="AA141" s="53">
        <f t="shared" si="154"/>
        <v>-158734352</v>
      </c>
      <c r="AB141" s="15"/>
      <c r="AC141" s="15"/>
      <c r="AD141" s="15"/>
      <c r="AE141" s="15"/>
      <c r="AF141" s="15"/>
      <c r="AG141" s="15"/>
      <c r="AH141" s="15"/>
      <c r="AI141" s="15"/>
      <c r="AJ141" s="15"/>
      <c r="AK141" s="15"/>
      <c r="AL141" s="15"/>
      <c r="AM141" s="15"/>
      <c r="AN141" s="15"/>
      <c r="AO141" s="15"/>
      <c r="AP141" s="15"/>
      <c r="AQ141" s="15"/>
    </row>
    <row r="142" ht="12.75" customHeight="1">
      <c r="A142" s="15" t="s">
        <v>27</v>
      </c>
      <c r="B142" s="24">
        <v>2014.0</v>
      </c>
      <c r="C142" s="25">
        <f>SUM('Single-Family'!C142+'Multi-Family'!C142+'Non-Residential - New Const'!C143)</f>
        <v>2</v>
      </c>
      <c r="D142" s="26">
        <f>SUM('Single-Family'!D142+'Multi-Family'!E142+'Non-Residential - New Const'!D143)</f>
        <v>580192</v>
      </c>
      <c r="E142" s="27"/>
      <c r="F142" s="28"/>
      <c r="G142" s="25">
        <f>SUM('Single-Family'!G142+'Multi-Family'!I142+'Non-Residential - New Const'!G143)</f>
        <v>151</v>
      </c>
      <c r="H142" s="26">
        <f>SUM('Single-Family'!H142+'Multi-Family'!K142+'Non-Residential - New Const'!H143)</f>
        <v>42220500</v>
      </c>
      <c r="I142" s="25">
        <f>SUM('Single-Family'!I142+'Multi-Family'!L142+'Non-Residential - New Const'!I143)</f>
        <v>100</v>
      </c>
      <c r="J142" s="26">
        <f>SUM('Single-Family'!J142+'Multi-Family'!N142+'Non-Residential - New Const'!J143)</f>
        <v>29463874</v>
      </c>
      <c r="K142" s="25">
        <f>SUM('Single-Family'!K142+'Multi-Family'!O142+'Non-Residential - New Const'!K143)</f>
        <v>0</v>
      </c>
      <c r="L142" s="26">
        <f>SUM('Single-Family'!L142+'Multi-Family'!Q142+'Non-Residential - New Const'!L143)</f>
        <v>0</v>
      </c>
      <c r="M142" s="25">
        <f>SUM('Single-Family'!M142+'Multi-Family'!R142+'Non-Residential - New Const'!M143)</f>
        <v>4</v>
      </c>
      <c r="N142" s="26">
        <f>SUM('Single-Family'!N142+'Multi-Family'!T142+'Non-Residential - New Const'!N143)</f>
        <v>567000</v>
      </c>
      <c r="O142" s="25">
        <f>SUM('Single-Family'!O142+'Multi-Family'!U142+'Non-Residential - New Const'!O143)</f>
        <v>0</v>
      </c>
      <c r="P142" s="26">
        <f>SUM('Single-Family'!P142+'Multi-Family'!W142+'Non-Residential - New Const'!P143)</f>
        <v>0</v>
      </c>
      <c r="Q142" s="25">
        <f>SUM('Single-Family'!Q142+'Multi-Family'!X142+'Non-Residential - New Const'!Q143)</f>
        <v>0</v>
      </c>
      <c r="R142" s="26">
        <f>SUM('Single-Family'!R142+'Multi-Family'!Z142+'Non-Residential - New Const'!R143)</f>
        <v>0</v>
      </c>
      <c r="S142" s="29">
        <f>SUM('Single-Family'!S142+'Multi-Family'!AA142+'Non-Residential - New Const'!S143)</f>
        <v>0</v>
      </c>
      <c r="T142" s="29">
        <f>SUM('Single-Family'!T142+'Multi-Family'!AC142+'Non-Residential - New Const'!T143)</f>
        <v>0</v>
      </c>
      <c r="U142" s="30">
        <f t="shared" ref="U142:V142" si="161">SUM(C142+G142+I142+K142+M142+O142+Q142+S142)</f>
        <v>257</v>
      </c>
      <c r="V142" s="31">
        <f t="shared" si="161"/>
        <v>72831566</v>
      </c>
      <c r="W142" s="51">
        <f>U142-Total!U129</f>
        <v>28</v>
      </c>
      <c r="X142" s="52">
        <f>W142/Total!U129</f>
        <v>0.1222707424</v>
      </c>
      <c r="Y142" s="53">
        <f>V142-Total!V129</f>
        <v>-49833733</v>
      </c>
      <c r="Z142" s="52">
        <f>Y142/Total!V129</f>
        <v>-0.4062577877</v>
      </c>
      <c r="AA142" s="53">
        <f t="shared" si="154"/>
        <v>-208568085</v>
      </c>
      <c r="AB142" s="15"/>
      <c r="AC142" s="15"/>
      <c r="AD142" s="15"/>
      <c r="AE142" s="15"/>
      <c r="AF142" s="15"/>
      <c r="AG142" s="15"/>
      <c r="AH142" s="15"/>
      <c r="AI142" s="15"/>
      <c r="AJ142" s="15"/>
      <c r="AK142" s="15"/>
      <c r="AL142" s="15"/>
      <c r="AM142" s="15"/>
      <c r="AN142" s="15"/>
      <c r="AO142" s="15"/>
      <c r="AP142" s="15"/>
      <c r="AQ142" s="15"/>
    </row>
    <row r="143" ht="12.75" customHeight="1">
      <c r="A143" s="15" t="s">
        <v>28</v>
      </c>
      <c r="B143" s="24">
        <v>2014.0</v>
      </c>
      <c r="C143" s="25">
        <f>SUM('Single-Family'!C143+'Multi-Family'!C143+'Non-Residential - New Const'!C144)</f>
        <v>7</v>
      </c>
      <c r="D143" s="26">
        <f>SUM('Single-Family'!D143+'Multi-Family'!E143+'Non-Residential - New Const'!D144)</f>
        <v>1274260</v>
      </c>
      <c r="E143" s="27"/>
      <c r="F143" s="28"/>
      <c r="G143" s="25">
        <f>SUM('Single-Family'!G143+'Multi-Family'!I143+'Non-Residential - New Const'!G144)</f>
        <v>104</v>
      </c>
      <c r="H143" s="26">
        <f>SUM('Single-Family'!H143+'Multi-Family'!K143+'Non-Residential - New Const'!H144)</f>
        <v>25069277</v>
      </c>
      <c r="I143" s="25">
        <f>SUM('Single-Family'!I143+'Multi-Family'!L143+'Non-Residential - New Const'!I144)</f>
        <v>115</v>
      </c>
      <c r="J143" s="26">
        <f>SUM('Single-Family'!J143+'Multi-Family'!N143+'Non-Residential - New Const'!J144)</f>
        <v>36997917</v>
      </c>
      <c r="K143" s="25">
        <f>SUM('Single-Family'!K143+'Multi-Family'!O143+'Non-Residential - New Const'!K144)</f>
        <v>0</v>
      </c>
      <c r="L143" s="26">
        <f>SUM('Single-Family'!L143+'Multi-Family'!Q143+'Non-Residential - New Const'!L144)</f>
        <v>0</v>
      </c>
      <c r="M143" s="25">
        <f>SUM('Single-Family'!M143+'Multi-Family'!R143+'Non-Residential - New Const'!M144)</f>
        <v>9</v>
      </c>
      <c r="N143" s="26">
        <f>SUM('Single-Family'!N143+'Multi-Family'!T143+'Non-Residential - New Const'!N144)</f>
        <v>225000</v>
      </c>
      <c r="O143" s="25">
        <f>SUM('Single-Family'!O143+'Multi-Family'!U143+'Non-Residential - New Const'!O144)</f>
        <v>0</v>
      </c>
      <c r="P143" s="26">
        <f>SUM('Single-Family'!P143+'Multi-Family'!W143+'Non-Residential - New Const'!P144)</f>
        <v>0</v>
      </c>
      <c r="Q143" s="25">
        <f>SUM('Single-Family'!Q143+'Multi-Family'!X143+'Non-Residential - New Const'!Q144)</f>
        <v>0</v>
      </c>
      <c r="R143" s="26">
        <f>SUM('Single-Family'!R143+'Multi-Family'!Z143+'Non-Residential - New Const'!R144)</f>
        <v>0</v>
      </c>
      <c r="S143" s="29">
        <f>SUM('Single-Family'!S143+'Multi-Family'!AA143+'Non-Residential - New Const'!S144)</f>
        <v>0</v>
      </c>
      <c r="T143" s="29">
        <f>SUM('Single-Family'!T143+'Multi-Family'!AC143+'Non-Residential - New Const'!T144)</f>
        <v>0</v>
      </c>
      <c r="U143" s="30">
        <f t="shared" ref="U143:V143" si="162">SUM(C143+G143+I143+K143+M143+O143+Q143+S143)</f>
        <v>235</v>
      </c>
      <c r="V143" s="31">
        <f t="shared" si="162"/>
        <v>63566454</v>
      </c>
      <c r="W143" s="51">
        <f>U143-Total!U130</f>
        <v>-44</v>
      </c>
      <c r="X143" s="52">
        <f>W143/Total!U130</f>
        <v>-0.1577060932</v>
      </c>
      <c r="Y143" s="53">
        <f>V143-Total!V130</f>
        <v>6687145</v>
      </c>
      <c r="Z143" s="52">
        <f>Y143/Total!V130</f>
        <v>0.1175672686</v>
      </c>
      <c r="AA143" s="53">
        <f t="shared" si="154"/>
        <v>-201880940</v>
      </c>
      <c r="AB143" s="15"/>
      <c r="AC143" s="15"/>
      <c r="AD143" s="15"/>
      <c r="AE143" s="15"/>
      <c r="AF143" s="15"/>
      <c r="AG143" s="15"/>
      <c r="AH143" s="15"/>
      <c r="AI143" s="15"/>
      <c r="AJ143" s="15"/>
      <c r="AK143" s="15"/>
      <c r="AL143" s="15"/>
      <c r="AM143" s="15"/>
      <c r="AN143" s="15"/>
      <c r="AO143" s="15"/>
      <c r="AP143" s="15"/>
      <c r="AQ143" s="15"/>
    </row>
    <row r="144" ht="12.75" customHeight="1">
      <c r="A144" s="15" t="s">
        <v>29</v>
      </c>
      <c r="B144" s="24">
        <v>2014.0</v>
      </c>
      <c r="C144" s="25">
        <f>SUM('Single-Family'!C144+'Multi-Family'!C144+'Non-Residential - New Const'!C145)</f>
        <v>1</v>
      </c>
      <c r="D144" s="26">
        <f>SUM('Single-Family'!D144+'Multi-Family'!E144+'Non-Residential - New Const'!D145)</f>
        <v>72800</v>
      </c>
      <c r="E144" s="27"/>
      <c r="F144" s="28"/>
      <c r="G144" s="25">
        <f>SUM('Single-Family'!G144+'Multi-Family'!I144+'Non-Residential - New Const'!G145)</f>
        <v>111</v>
      </c>
      <c r="H144" s="26">
        <f>SUM('Single-Family'!H144+'Multi-Family'!K144+'Non-Residential - New Const'!H145)</f>
        <v>42053920</v>
      </c>
      <c r="I144" s="25">
        <f>SUM('Single-Family'!I144+'Multi-Family'!L144+'Non-Residential - New Const'!I145)</f>
        <v>77</v>
      </c>
      <c r="J144" s="26">
        <f>SUM('Single-Family'!J144+'Multi-Family'!N144+'Non-Residential - New Const'!J145)</f>
        <v>33641452</v>
      </c>
      <c r="K144" s="25">
        <f>SUM('Single-Family'!K144+'Multi-Family'!O144+'Non-Residential - New Const'!K145)</f>
        <v>0</v>
      </c>
      <c r="L144" s="26">
        <f>SUM('Single-Family'!L144+'Multi-Family'!Q144+'Non-Residential - New Const'!L145)</f>
        <v>0</v>
      </c>
      <c r="M144" s="25">
        <f>SUM('Single-Family'!M144+'Multi-Family'!R144+'Non-Residential - New Const'!M145)</f>
        <v>2</v>
      </c>
      <c r="N144" s="26">
        <f>SUM('Single-Family'!N144+'Multi-Family'!T144+'Non-Residential - New Const'!N145)</f>
        <v>19530</v>
      </c>
      <c r="O144" s="25">
        <f>SUM('Single-Family'!O144+'Multi-Family'!U144+'Non-Residential - New Const'!O145)</f>
        <v>0</v>
      </c>
      <c r="P144" s="26">
        <f>SUM('Single-Family'!P144+'Multi-Family'!W144+'Non-Residential - New Const'!P145)</f>
        <v>0</v>
      </c>
      <c r="Q144" s="25">
        <f>SUM('Single-Family'!Q144+'Multi-Family'!X144+'Non-Residential - New Const'!Q145)</f>
        <v>0</v>
      </c>
      <c r="R144" s="26">
        <f>SUM('Single-Family'!R144+'Multi-Family'!Z144+'Non-Residential - New Const'!R145)</f>
        <v>0</v>
      </c>
      <c r="S144" s="29">
        <f>SUM('Single-Family'!S144+'Multi-Family'!AA144+'Non-Residential - New Const'!S145)</f>
        <v>0</v>
      </c>
      <c r="T144" s="29">
        <f>SUM('Single-Family'!T144+'Multi-Family'!AC144+'Non-Residential - New Const'!T145)</f>
        <v>0</v>
      </c>
      <c r="U144" s="30">
        <f t="shared" ref="U144:V144" si="163">SUM(C144+G144+I144+K144+M144+O144+Q144+S144)</f>
        <v>191</v>
      </c>
      <c r="V144" s="31">
        <f t="shared" si="163"/>
        <v>75787702</v>
      </c>
      <c r="W144" s="51">
        <f>U144-Total!U131</f>
        <v>24</v>
      </c>
      <c r="X144" s="52">
        <f>W144/Total!U131</f>
        <v>0.1437125749</v>
      </c>
      <c r="Y144" s="53">
        <f>V144-Total!V131</f>
        <v>24272069</v>
      </c>
      <c r="Z144" s="52">
        <f>Y144/Total!V131</f>
        <v>0.4711592887</v>
      </c>
      <c r="AA144" s="53">
        <f t="shared" si="154"/>
        <v>-177608871</v>
      </c>
      <c r="AB144" s="15"/>
      <c r="AC144" s="15"/>
      <c r="AD144" s="15"/>
      <c r="AE144" s="15"/>
      <c r="AF144" s="15"/>
      <c r="AG144" s="15"/>
      <c r="AH144" s="15"/>
      <c r="AI144" s="15"/>
      <c r="AJ144" s="15"/>
      <c r="AK144" s="15"/>
      <c r="AL144" s="15"/>
      <c r="AM144" s="15"/>
      <c r="AN144" s="15"/>
      <c r="AO144" s="15"/>
      <c r="AP144" s="15"/>
      <c r="AQ144" s="15"/>
    </row>
    <row r="145" ht="12.75" customHeight="1">
      <c r="A145" s="15" t="s">
        <v>30</v>
      </c>
      <c r="B145" s="24">
        <v>2014.0</v>
      </c>
      <c r="C145" s="25">
        <f>SUM('Single-Family'!C145+'Multi-Family'!C145+'Non-Residential - New Const'!C146)</f>
        <v>1</v>
      </c>
      <c r="D145" s="26">
        <f>SUM('Single-Family'!D145+'Multi-Family'!E145+'Non-Residential - New Const'!D146)</f>
        <v>154496</v>
      </c>
      <c r="E145" s="27"/>
      <c r="F145" s="28"/>
      <c r="G145" s="25">
        <f>SUM('Single-Family'!G145+'Multi-Family'!I145+'Non-Residential - New Const'!G146)</f>
        <v>90</v>
      </c>
      <c r="H145" s="26">
        <f>SUM('Single-Family'!H145+'Multi-Family'!K145+'Non-Residential - New Const'!H146)</f>
        <v>34454245</v>
      </c>
      <c r="I145" s="25">
        <f>SUM('Single-Family'!I145+'Multi-Family'!L145+'Non-Residential - New Const'!I146)</f>
        <v>49</v>
      </c>
      <c r="J145" s="26">
        <f>SUM('Single-Family'!J145+'Multi-Family'!N145+'Non-Residential - New Const'!J146)</f>
        <v>24198237</v>
      </c>
      <c r="K145" s="25">
        <f>SUM('Single-Family'!K145+'Multi-Family'!O145+'Non-Residential - New Const'!K146)</f>
        <v>1</v>
      </c>
      <c r="L145" s="26">
        <f>SUM('Single-Family'!L145+'Multi-Family'!Q145+'Non-Residential - New Const'!L146)</f>
        <v>185000</v>
      </c>
      <c r="M145" s="25">
        <f>SUM('Single-Family'!M145+'Multi-Family'!R145+'Non-Residential - New Const'!M146)</f>
        <v>8</v>
      </c>
      <c r="N145" s="26">
        <f>SUM('Single-Family'!N145+'Multi-Family'!T145+'Non-Residential - New Const'!N146)</f>
        <v>1365087</v>
      </c>
      <c r="O145" s="25">
        <f>SUM('Single-Family'!O145+'Multi-Family'!U145+'Non-Residential - New Const'!O146)</f>
        <v>0</v>
      </c>
      <c r="P145" s="26">
        <f>SUM('Single-Family'!P145+'Multi-Family'!W145+'Non-Residential - New Const'!P146)</f>
        <v>0</v>
      </c>
      <c r="Q145" s="25">
        <f>SUM('Single-Family'!Q145+'Multi-Family'!X145+'Non-Residential - New Const'!Q146)</f>
        <v>0</v>
      </c>
      <c r="R145" s="26">
        <f>SUM('Single-Family'!R145+'Multi-Family'!Z145+'Non-Residential - New Const'!R146)</f>
        <v>0</v>
      </c>
      <c r="S145" s="29">
        <f>SUM('Single-Family'!S145+'Multi-Family'!AA145+'Non-Residential - New Const'!S146)</f>
        <v>0</v>
      </c>
      <c r="T145" s="29">
        <f>SUM('Single-Family'!T145+'Multi-Family'!AC145+'Non-Residential - New Const'!T146)</f>
        <v>0</v>
      </c>
      <c r="U145" s="30">
        <f t="shared" ref="U145:V145" si="164">SUM(C145+G145+I145+K145+M145+O145+Q145+S145)</f>
        <v>149</v>
      </c>
      <c r="V145" s="31">
        <f t="shared" si="164"/>
        <v>60357065</v>
      </c>
      <c r="W145" s="51">
        <f>U145-Total!U132</f>
        <v>-39</v>
      </c>
      <c r="X145" s="52">
        <f>W145/Total!U132</f>
        <v>-0.2074468085</v>
      </c>
      <c r="Y145" s="53">
        <f>V145-Total!V132</f>
        <v>12992661</v>
      </c>
      <c r="Z145" s="52">
        <f>Y145/Total!V132</f>
        <v>0.2743127729</v>
      </c>
      <c r="AA145" s="53">
        <f t="shared" si="154"/>
        <v>-164616210</v>
      </c>
      <c r="AB145" s="15"/>
      <c r="AC145" s="15"/>
      <c r="AD145" s="15"/>
      <c r="AE145" s="15"/>
      <c r="AF145" s="15"/>
      <c r="AG145" s="15"/>
      <c r="AH145" s="15"/>
      <c r="AI145" s="15"/>
      <c r="AJ145" s="15"/>
      <c r="AK145" s="15"/>
      <c r="AL145" s="15"/>
      <c r="AM145" s="15"/>
      <c r="AN145" s="15"/>
      <c r="AO145" s="15"/>
      <c r="AP145" s="15"/>
      <c r="AQ145" s="15"/>
    </row>
    <row r="146" ht="12.75" customHeight="1">
      <c r="A146" s="23" t="s">
        <v>31</v>
      </c>
      <c r="B146" s="40">
        <v>2014.0</v>
      </c>
      <c r="C146" s="41">
        <f t="shared" ref="C146:D146" si="165">SUM(C134:C145)</f>
        <v>54</v>
      </c>
      <c r="D146" s="42">
        <f t="shared" si="165"/>
        <v>10610479</v>
      </c>
      <c r="E146" s="43"/>
      <c r="F146" s="44"/>
      <c r="G146" s="41">
        <f t="shared" ref="G146:W146" si="166">SUM(G134:G145)</f>
        <v>1481</v>
      </c>
      <c r="H146" s="42">
        <f t="shared" si="166"/>
        <v>417566014</v>
      </c>
      <c r="I146" s="41">
        <f t="shared" si="166"/>
        <v>847</v>
      </c>
      <c r="J146" s="42">
        <f t="shared" si="166"/>
        <v>346935502</v>
      </c>
      <c r="K146" s="41">
        <f t="shared" si="166"/>
        <v>12</v>
      </c>
      <c r="L146" s="42">
        <f t="shared" si="166"/>
        <v>2899800</v>
      </c>
      <c r="M146" s="41">
        <f t="shared" si="166"/>
        <v>74</v>
      </c>
      <c r="N146" s="42">
        <f t="shared" si="166"/>
        <v>12271565</v>
      </c>
      <c r="O146" s="41">
        <f t="shared" si="166"/>
        <v>0</v>
      </c>
      <c r="P146" s="42">
        <f t="shared" si="166"/>
        <v>0</v>
      </c>
      <c r="Q146" s="41">
        <f t="shared" si="166"/>
        <v>0</v>
      </c>
      <c r="R146" s="42">
        <f t="shared" si="166"/>
        <v>0</v>
      </c>
      <c r="S146" s="45">
        <f t="shared" si="166"/>
        <v>34</v>
      </c>
      <c r="T146" s="45">
        <f t="shared" si="166"/>
        <v>15739021</v>
      </c>
      <c r="U146" s="46">
        <f t="shared" si="166"/>
        <v>2502</v>
      </c>
      <c r="V146" s="47">
        <f t="shared" si="166"/>
        <v>806022381</v>
      </c>
      <c r="W146" s="54">
        <f t="shared" si="166"/>
        <v>-375</v>
      </c>
      <c r="X146" s="55">
        <f>W146/Total!U133</f>
        <v>-0.1303441084</v>
      </c>
      <c r="Y146" s="56">
        <f>SUM(Y134:Y145)</f>
        <v>-164616210</v>
      </c>
      <c r="Z146" s="55">
        <f>Y146/Total!V133</f>
        <v>-0.1695957811</v>
      </c>
      <c r="AA146" s="56">
        <f t="shared" ref="AA146:AA147" si="168">Y146</f>
        <v>-164616210</v>
      </c>
      <c r="AB146" s="15"/>
      <c r="AC146" s="15"/>
      <c r="AD146" s="15"/>
      <c r="AE146" s="15"/>
      <c r="AF146" s="15"/>
      <c r="AG146" s="15"/>
      <c r="AH146" s="15"/>
      <c r="AI146" s="15"/>
      <c r="AJ146" s="15"/>
      <c r="AK146" s="15"/>
      <c r="AL146" s="15"/>
      <c r="AM146" s="15"/>
      <c r="AN146" s="15"/>
      <c r="AO146" s="15"/>
      <c r="AP146" s="15"/>
      <c r="AQ146" s="15"/>
    </row>
    <row r="147" ht="12.75" customHeight="1">
      <c r="A147" s="15" t="s">
        <v>19</v>
      </c>
      <c r="B147" s="24">
        <v>2015.0</v>
      </c>
      <c r="C147" s="25">
        <f>SUM('Single-Family'!C147+'Multi-Family'!C147+'Non-Residential - New Const'!C148)</f>
        <v>3</v>
      </c>
      <c r="D147" s="26">
        <f>SUM('Single-Family'!D147+'Multi-Family'!D147+'Non-Residential - New Const'!D148)</f>
        <v>588287</v>
      </c>
      <c r="E147" s="25">
        <f>SUM('Single-Family'!E147+'Multi-Family'!F147+'Non-Residential - New Const'!E148)</f>
        <v>2</v>
      </c>
      <c r="F147" s="26">
        <f>SUM('Single-Family'!F147+'Multi-Family'!H147+'Non-Residential - New Const'!F148)</f>
        <v>605000</v>
      </c>
      <c r="G147" s="25">
        <f>SUM('Single-Family'!G147+'Multi-Family'!I147+'Non-Residential - New Const'!G148)</f>
        <v>81</v>
      </c>
      <c r="H147" s="26">
        <f>SUM('Single-Family'!H147+'Multi-Family'!K147+'Non-Residential - New Const'!H148)</f>
        <v>27136513</v>
      </c>
      <c r="I147" s="25">
        <f>SUM('Single-Family'!I147+'Multi-Family'!L147+'Non-Residential - New Const'!I148)</f>
        <v>39</v>
      </c>
      <c r="J147" s="26">
        <f>SUM('Single-Family'!J147+'Multi-Family'!N147+'Non-Residential - New Const'!J148)</f>
        <v>11751539</v>
      </c>
      <c r="K147" s="25">
        <f>SUM('Single-Family'!K147+'Multi-Family'!O147+'Non-Residential - New Const'!K148)</f>
        <v>0</v>
      </c>
      <c r="L147" s="26">
        <f>SUM('Single-Family'!L147+'Multi-Family'!Q147+'Non-Residential - New Const'!L148)</f>
        <v>0</v>
      </c>
      <c r="M147" s="25">
        <f>SUM('Single-Family'!M147+'Multi-Family'!R147+'Non-Residential - New Const'!M148)</f>
        <v>9</v>
      </c>
      <c r="N147" s="26">
        <f>SUM('Single-Family'!N147+'Multi-Family'!T147+'Non-Residential - New Const'!N148)</f>
        <v>1040641</v>
      </c>
      <c r="O147" s="25">
        <f>SUM('Single-Family'!O147+'Multi-Family'!U147+'Non-Residential - New Const'!O148)</f>
        <v>0</v>
      </c>
      <c r="P147" s="26">
        <f>SUM('Single-Family'!P147+'Multi-Family'!W147+'Non-Residential - New Const'!P148)</f>
        <v>0</v>
      </c>
      <c r="Q147" s="25">
        <f>SUM('Single-Family'!Q147+'Multi-Family'!X147+'Non-Residential - New Const'!Q148)</f>
        <v>0</v>
      </c>
      <c r="R147" s="26">
        <f>SUM('Single-Family'!R147+'Multi-Family'!Z147+'Non-Residential - New Const'!R148)</f>
        <v>0</v>
      </c>
      <c r="S147" s="29">
        <f>SUM('Single-Family'!S147+'Multi-Family'!AA147+'Non-Residential - New Const'!S148)</f>
        <v>3</v>
      </c>
      <c r="T147" s="29">
        <f>SUM('Single-Family'!T147+'Multi-Family'!AC147+'Non-Residential - New Const'!T148)</f>
        <v>498591</v>
      </c>
      <c r="U147" s="30">
        <f t="shared" ref="U147:V147" si="167">SUM(C147+G147+I147+K147+M147+O147+Q147+S147+E147)</f>
        <v>137</v>
      </c>
      <c r="V147" s="31">
        <f t="shared" si="167"/>
        <v>41620571</v>
      </c>
      <c r="W147" s="51">
        <f>U147-Total!U134</f>
        <v>-7</v>
      </c>
      <c r="X147" s="52">
        <f>W147/Total!U134</f>
        <v>-0.04861111111</v>
      </c>
      <c r="Y147" s="53">
        <f>V147-Total!V134</f>
        <v>-32647942</v>
      </c>
      <c r="Z147" s="52">
        <f>Y147/Total!V134</f>
        <v>-0.4395933173</v>
      </c>
      <c r="AA147" s="53">
        <f t="shared" si="168"/>
        <v>-32647942</v>
      </c>
      <c r="AB147" s="15"/>
      <c r="AC147" s="37">
        <f t="array" ref="AC147:AN148">TRANSPOSE(U147:V158)</f>
        <v>137</v>
      </c>
      <c r="AD147" s="37">
        <v>213.0</v>
      </c>
      <c r="AE147" s="37">
        <v>306.0</v>
      </c>
      <c r="AF147" s="37">
        <v>294.0</v>
      </c>
      <c r="AG147" s="37">
        <v>249.0</v>
      </c>
      <c r="AH147" s="37">
        <v>264.0</v>
      </c>
      <c r="AI147" s="37">
        <v>300.0</v>
      </c>
      <c r="AJ147" s="37">
        <v>294.0</v>
      </c>
      <c r="AK147" s="37">
        <v>308.0</v>
      </c>
      <c r="AL147" s="37">
        <v>260.0</v>
      </c>
      <c r="AM147" s="37">
        <v>250.0</v>
      </c>
      <c r="AN147" s="37">
        <v>184.0</v>
      </c>
      <c r="AO147" s="15"/>
      <c r="AP147" s="15"/>
      <c r="AQ147" s="15"/>
    </row>
    <row r="148" ht="12.75" customHeight="1">
      <c r="A148" s="15" t="s">
        <v>20</v>
      </c>
      <c r="B148" s="24">
        <v>2015.0</v>
      </c>
      <c r="C148" s="25">
        <f>SUM('Single-Family'!C148+'Multi-Family'!C148+'Non-Residential - New Const'!C149)</f>
        <v>7</v>
      </c>
      <c r="D148" s="26">
        <f>SUM('Single-Family'!D148+'Multi-Family'!D148+'Non-Residential - New Const'!D149)</f>
        <v>1304223</v>
      </c>
      <c r="E148" s="25">
        <f>SUM('Single-Family'!E148+'Multi-Family'!F148+'Non-Residential - New Const'!E149)</f>
        <v>1</v>
      </c>
      <c r="F148" s="26">
        <f>SUM('Single-Family'!F148+'Multi-Family'!H148+'Non-Residential - New Const'!F149)</f>
        <v>0</v>
      </c>
      <c r="G148" s="25">
        <f>SUM('Single-Family'!G148+'Multi-Family'!I148+'Non-Residential - New Const'!G149)</f>
        <v>112</v>
      </c>
      <c r="H148" s="26">
        <f>SUM('Single-Family'!H148+'Multi-Family'!K148+'Non-Residential - New Const'!H149)</f>
        <v>64274118</v>
      </c>
      <c r="I148" s="25">
        <f>SUM('Single-Family'!I148+'Multi-Family'!L148+'Non-Residential - New Const'!I149)</f>
        <v>84</v>
      </c>
      <c r="J148" s="26">
        <f>SUM('Single-Family'!J148+'Multi-Family'!N148+'Non-Residential - New Const'!J149)</f>
        <v>28193636</v>
      </c>
      <c r="K148" s="25">
        <f>SUM('Single-Family'!K148+'Multi-Family'!O148+'Non-Residential - New Const'!K149)</f>
        <v>0</v>
      </c>
      <c r="L148" s="26">
        <f>SUM('Single-Family'!L148+'Multi-Family'!Q148+'Non-Residential - New Const'!L149)</f>
        <v>0</v>
      </c>
      <c r="M148" s="25">
        <f>SUM('Single-Family'!M148+'Multi-Family'!R148+'Non-Residential - New Const'!M149)</f>
        <v>3</v>
      </c>
      <c r="N148" s="26">
        <f>SUM('Single-Family'!N148+'Multi-Family'!T148+'Non-Residential - New Const'!N149)</f>
        <v>75760</v>
      </c>
      <c r="O148" s="25">
        <f>SUM('Single-Family'!O148+'Multi-Family'!U148+'Non-Residential - New Const'!O149)</f>
        <v>0</v>
      </c>
      <c r="P148" s="26">
        <f>SUM('Single-Family'!P148+'Multi-Family'!W148+'Non-Residential - New Const'!P149)</f>
        <v>0</v>
      </c>
      <c r="Q148" s="25">
        <f>SUM('Single-Family'!Q148+'Multi-Family'!X148+'Non-Residential - New Const'!Q149)</f>
        <v>0</v>
      </c>
      <c r="R148" s="26">
        <f>SUM('Single-Family'!R148+'Multi-Family'!Z148+'Non-Residential - New Const'!R149)</f>
        <v>0</v>
      </c>
      <c r="S148" s="29">
        <f>SUM('Single-Family'!S148+'Multi-Family'!AA148+'Non-Residential - New Const'!S149)</f>
        <v>7</v>
      </c>
      <c r="T148" s="29">
        <f>SUM('Single-Family'!T148+'Multi-Family'!AC148+'Non-Residential - New Const'!T149)</f>
        <v>43463501</v>
      </c>
      <c r="U148" s="30">
        <f t="shared" ref="U148:V148" si="169">SUM(C148+G148+I148+K148+M148+O148+Q148+S148)</f>
        <v>213</v>
      </c>
      <c r="V148" s="31">
        <f t="shared" si="169"/>
        <v>137311238</v>
      </c>
      <c r="W148" s="51">
        <f>U148-Total!U135</f>
        <v>53</v>
      </c>
      <c r="X148" s="52">
        <f>W148/Total!U135</f>
        <v>0.33125</v>
      </c>
      <c r="Y148" s="53">
        <f>V148-Total!V135</f>
        <v>87348945</v>
      </c>
      <c r="Z148" s="52">
        <f>Y148/Total!V135</f>
        <v>1.748297361</v>
      </c>
      <c r="AA148" s="53">
        <f t="shared" ref="AA148:AA158" si="171">AA147+Y148</f>
        <v>54701003</v>
      </c>
      <c r="AB148" s="15"/>
      <c r="AC148" s="37">
        <v>4.1620571E7</v>
      </c>
      <c r="AD148" s="37">
        <v>1.37311238E8</v>
      </c>
      <c r="AE148" s="37">
        <v>6.7531654E7</v>
      </c>
      <c r="AF148" s="37">
        <v>7.3183565E7</v>
      </c>
      <c r="AG148" s="37">
        <v>6.1648008E7</v>
      </c>
      <c r="AH148" s="37">
        <v>9.5276919E7</v>
      </c>
      <c r="AI148" s="37">
        <v>7.2310933E7</v>
      </c>
      <c r="AJ148" s="37">
        <v>8.8794424E7</v>
      </c>
      <c r="AK148" s="37">
        <v>1.06580812E8</v>
      </c>
      <c r="AL148" s="37">
        <v>1.1306694E8</v>
      </c>
      <c r="AM148" s="37">
        <v>6.678918E7</v>
      </c>
      <c r="AN148" s="37">
        <v>5.6827578E7</v>
      </c>
      <c r="AO148" s="15"/>
      <c r="AP148" s="15"/>
      <c r="AQ148" s="15"/>
    </row>
    <row r="149" ht="12.75" customHeight="1">
      <c r="A149" s="15" t="s">
        <v>21</v>
      </c>
      <c r="B149" s="24">
        <v>2015.0</v>
      </c>
      <c r="C149" s="25">
        <f>SUM('Single-Family'!C149+'Multi-Family'!C149+'Non-Residential - New Const'!C150)</f>
        <v>14</v>
      </c>
      <c r="D149" s="26">
        <f>SUM('Single-Family'!D149+'Multi-Family'!D149+'Non-Residential - New Const'!D150)</f>
        <v>2380938</v>
      </c>
      <c r="E149" s="25">
        <f>SUM('Single-Family'!E149+'Multi-Family'!F149+'Non-Residential - New Const'!E150)</f>
        <v>6</v>
      </c>
      <c r="F149" s="26">
        <f>SUM('Single-Family'!F149+'Multi-Family'!H149+'Non-Residential - New Const'!F150)</f>
        <v>527800</v>
      </c>
      <c r="G149" s="25">
        <f>SUM('Single-Family'!G149+'Multi-Family'!I149+'Non-Residential - New Const'!G150)</f>
        <v>156</v>
      </c>
      <c r="H149" s="26">
        <f>SUM('Single-Family'!H149+'Multi-Family'!K149+'Non-Residential - New Const'!H150)</f>
        <v>28515411</v>
      </c>
      <c r="I149" s="25">
        <f>SUM('Single-Family'!I149+'Multi-Family'!L149+'Non-Residential - New Const'!I150)</f>
        <v>102</v>
      </c>
      <c r="J149" s="26">
        <f>SUM('Single-Family'!J149+'Multi-Family'!N149+'Non-Residential - New Const'!J150)</f>
        <v>28367695</v>
      </c>
      <c r="K149" s="25">
        <f>SUM('Single-Family'!K149+'Multi-Family'!O149+'Non-Residential - New Const'!K150)</f>
        <v>1</v>
      </c>
      <c r="L149" s="26">
        <f>SUM('Single-Family'!L149+'Multi-Family'!Q149+'Non-Residential - New Const'!L150)</f>
        <v>120000</v>
      </c>
      <c r="M149" s="25">
        <f>SUM('Single-Family'!M149+'Multi-Family'!R149+'Non-Residential - New Const'!M150)</f>
        <v>16</v>
      </c>
      <c r="N149" s="26">
        <f>SUM('Single-Family'!N149+'Multi-Family'!T149+'Non-Residential - New Const'!N150)</f>
        <v>3412655</v>
      </c>
      <c r="O149" s="25">
        <f>SUM('Single-Family'!O149+'Multi-Family'!U149+'Non-Residential - New Const'!O150)</f>
        <v>0</v>
      </c>
      <c r="P149" s="26">
        <f>SUM('Single-Family'!P149+'Multi-Family'!W149+'Non-Residential - New Const'!P150)</f>
        <v>0</v>
      </c>
      <c r="Q149" s="25">
        <f>SUM('Single-Family'!Q149+'Multi-Family'!X149+'Non-Residential - New Const'!Q150)</f>
        <v>0</v>
      </c>
      <c r="R149" s="26">
        <f>SUM('Single-Family'!R149+'Multi-Family'!Z149+'Non-Residential - New Const'!R150)</f>
        <v>0</v>
      </c>
      <c r="S149" s="29">
        <f>SUM('Single-Family'!S149+'Multi-Family'!AA149+'Non-Residential - New Const'!S150)</f>
        <v>17</v>
      </c>
      <c r="T149" s="29">
        <f>SUM('Single-Family'!T149+'Multi-Family'!AC149+'Non-Residential - New Const'!T150)</f>
        <v>4734955</v>
      </c>
      <c r="U149" s="30">
        <f t="shared" ref="U149:V149" si="170">SUM(C149+G149+I149+K149+M149+O149+Q149+S149)</f>
        <v>306</v>
      </c>
      <c r="V149" s="31">
        <f t="shared" si="170"/>
        <v>67531654</v>
      </c>
      <c r="W149" s="51">
        <f>U149-Total!U136</f>
        <v>94</v>
      </c>
      <c r="X149" s="52">
        <f>W149/Total!U136</f>
        <v>0.4433962264</v>
      </c>
      <c r="Y149" s="53">
        <f>V149-Total!V136</f>
        <v>5274829</v>
      </c>
      <c r="Z149" s="52">
        <f>Y149/Total!V136</f>
        <v>0.0847269195</v>
      </c>
      <c r="AA149" s="53">
        <f t="shared" si="171"/>
        <v>59975832</v>
      </c>
      <c r="AB149" s="15"/>
      <c r="AC149" s="57">
        <f t="shared" ref="AC149:AN149" si="172">AC148/$AC$137</f>
        <v>41.620571</v>
      </c>
      <c r="AD149" s="57">
        <f t="shared" si="172"/>
        <v>137.311238</v>
      </c>
      <c r="AE149" s="57">
        <f t="shared" si="172"/>
        <v>67.531654</v>
      </c>
      <c r="AF149" s="57">
        <f t="shared" si="172"/>
        <v>73.183565</v>
      </c>
      <c r="AG149" s="57">
        <f t="shared" si="172"/>
        <v>61.648008</v>
      </c>
      <c r="AH149" s="57">
        <f t="shared" si="172"/>
        <v>95.276919</v>
      </c>
      <c r="AI149" s="57">
        <f t="shared" si="172"/>
        <v>72.310933</v>
      </c>
      <c r="AJ149" s="57">
        <f t="shared" si="172"/>
        <v>88.794424</v>
      </c>
      <c r="AK149" s="57">
        <f t="shared" si="172"/>
        <v>106.580812</v>
      </c>
      <c r="AL149" s="57">
        <f t="shared" si="172"/>
        <v>113.06694</v>
      </c>
      <c r="AM149" s="57">
        <f t="shared" si="172"/>
        <v>66.78918</v>
      </c>
      <c r="AN149" s="57">
        <f t="shared" si="172"/>
        <v>56.827578</v>
      </c>
      <c r="AO149" s="15"/>
      <c r="AP149" s="15"/>
      <c r="AQ149" s="15"/>
    </row>
    <row r="150" ht="12.75" customHeight="1">
      <c r="A150" s="15" t="s">
        <v>22</v>
      </c>
      <c r="B150" s="24">
        <v>2015.0</v>
      </c>
      <c r="C150" s="25">
        <f>SUM('Single-Family'!C150+'Multi-Family'!C150+'Non-Residential - New Const'!C151)</f>
        <v>9</v>
      </c>
      <c r="D150" s="26">
        <f>SUM('Single-Family'!D150+'Multi-Family'!D150+'Non-Residential - New Const'!D151)</f>
        <v>1642348</v>
      </c>
      <c r="E150" s="25">
        <f>SUM('Single-Family'!E150+'Multi-Family'!F150+'Non-Residential - New Const'!E151)</f>
        <v>11</v>
      </c>
      <c r="F150" s="26">
        <f>SUM('Single-Family'!F150+'Multi-Family'!H150+'Non-Residential - New Const'!F151)</f>
        <v>1940125</v>
      </c>
      <c r="G150" s="25">
        <f>SUM('Single-Family'!G150+'Multi-Family'!I150+'Non-Residential - New Const'!G151)</f>
        <v>173</v>
      </c>
      <c r="H150" s="26">
        <f>SUM('Single-Family'!H150+'Multi-Family'!K150+'Non-Residential - New Const'!H151)</f>
        <v>39953978</v>
      </c>
      <c r="I150" s="25">
        <f>SUM('Single-Family'!I150+'Multi-Family'!L150+'Non-Residential - New Const'!I151)</f>
        <v>80</v>
      </c>
      <c r="J150" s="26">
        <f>SUM('Single-Family'!J150+'Multi-Family'!N150+'Non-Residential - New Const'!J151)</f>
        <v>21777341</v>
      </c>
      <c r="K150" s="25">
        <f>SUM('Single-Family'!K150+'Multi-Family'!O150+'Non-Residential - New Const'!K151)</f>
        <v>0</v>
      </c>
      <c r="L150" s="26">
        <f>SUM('Single-Family'!L150+'Multi-Family'!Q150+'Non-Residential - New Const'!L151)</f>
        <v>0</v>
      </c>
      <c r="M150" s="25">
        <f>SUM('Single-Family'!M150+'Multi-Family'!R150+'Non-Residential - New Const'!M151)</f>
        <v>18</v>
      </c>
      <c r="N150" s="26">
        <f>SUM('Single-Family'!N150+'Multi-Family'!T150+'Non-Residential - New Const'!N151)</f>
        <v>2407228</v>
      </c>
      <c r="O150" s="25">
        <f>SUM('Single-Family'!O150+'Multi-Family'!U150+'Non-Residential - New Const'!O151)</f>
        <v>0</v>
      </c>
      <c r="P150" s="26">
        <f>SUM('Single-Family'!P150+'Multi-Family'!W150+'Non-Residential - New Const'!P151)</f>
        <v>0</v>
      </c>
      <c r="Q150" s="25">
        <f>SUM('Single-Family'!Q150+'Multi-Family'!X150+'Non-Residential - New Const'!Q151)</f>
        <v>0</v>
      </c>
      <c r="R150" s="26">
        <f>SUM('Single-Family'!R150+'Multi-Family'!Z150+'Non-Residential - New Const'!R151)</f>
        <v>0</v>
      </c>
      <c r="S150" s="29">
        <f>SUM('Single-Family'!S150+'Multi-Family'!AA150+'Non-Residential - New Const'!S151)</f>
        <v>14</v>
      </c>
      <c r="T150" s="29">
        <f>SUM('Single-Family'!T150+'Multi-Family'!AC150+'Non-Residential - New Const'!T151)</f>
        <v>7402670</v>
      </c>
      <c r="U150" s="30">
        <f t="shared" ref="U150:V150" si="173">SUM(C150+G150+I150+K150+M150+O150+Q150+S150)</f>
        <v>294</v>
      </c>
      <c r="V150" s="31">
        <f t="shared" si="173"/>
        <v>73183565</v>
      </c>
      <c r="W150" s="51">
        <f>U150-Total!U137</f>
        <v>49</v>
      </c>
      <c r="X150" s="52">
        <f>W150/Total!U137</f>
        <v>0.2</v>
      </c>
      <c r="Y150" s="53">
        <f>V150-Total!V137</f>
        <v>-6796754</v>
      </c>
      <c r="Z150" s="52">
        <f>Y150/Total!V137</f>
        <v>-0.08498033122</v>
      </c>
      <c r="AA150" s="53">
        <f t="shared" si="171"/>
        <v>53179078</v>
      </c>
      <c r="AB150" s="15"/>
      <c r="AC150" s="15"/>
      <c r="AD150" s="15"/>
      <c r="AE150" s="15"/>
      <c r="AF150" s="15"/>
      <c r="AG150" s="15"/>
      <c r="AH150" s="15"/>
      <c r="AI150" s="15"/>
      <c r="AJ150" s="15"/>
      <c r="AK150" s="15"/>
      <c r="AL150" s="15"/>
      <c r="AM150" s="15"/>
      <c r="AN150" s="15"/>
      <c r="AO150" s="15"/>
      <c r="AP150" s="15"/>
      <c r="AQ150" s="15"/>
    </row>
    <row r="151" ht="12.75" customHeight="1">
      <c r="A151" s="15" t="s">
        <v>23</v>
      </c>
      <c r="B151" s="24">
        <v>2015.0</v>
      </c>
      <c r="C151" s="25">
        <f>SUM('Single-Family'!C151+'Multi-Family'!C151+'Non-Residential - New Const'!C152)</f>
        <v>9</v>
      </c>
      <c r="D151" s="26">
        <f>SUM('Single-Family'!D151+'Multi-Family'!D151+'Non-Residential - New Const'!D152)</f>
        <v>1294217</v>
      </c>
      <c r="E151" s="25">
        <f>SUM('Single-Family'!E151+'Multi-Family'!F151+'Non-Residential - New Const'!E152)</f>
        <v>10</v>
      </c>
      <c r="F151" s="26">
        <f>SUM('Single-Family'!F151+'Multi-Family'!H151+'Non-Residential - New Const'!F152)</f>
        <v>3148000</v>
      </c>
      <c r="G151" s="25">
        <f>SUM('Single-Family'!G151+'Multi-Family'!I151+'Non-Residential - New Const'!G152)</f>
        <v>150</v>
      </c>
      <c r="H151" s="26">
        <f>SUM('Single-Family'!H151+'Multi-Family'!K151+'Non-Residential - New Const'!H152)</f>
        <v>25844162</v>
      </c>
      <c r="I151" s="25">
        <f>SUM('Single-Family'!I151+'Multi-Family'!L151+'Non-Residential - New Const'!I152)</f>
        <v>65</v>
      </c>
      <c r="J151" s="26">
        <f>SUM('Single-Family'!J151+'Multi-Family'!N151+'Non-Residential - New Const'!J152)</f>
        <v>28138723</v>
      </c>
      <c r="K151" s="25">
        <f>SUM('Single-Family'!K151+'Multi-Family'!O151+'Non-Residential - New Const'!K152)</f>
        <v>3</v>
      </c>
      <c r="L151" s="26">
        <f>SUM('Single-Family'!L151+'Multi-Family'!Q151+'Non-Residential - New Const'!L152)</f>
        <v>620000</v>
      </c>
      <c r="M151" s="25">
        <f>SUM('Single-Family'!M151+'Multi-Family'!R151+'Non-Residential - New Const'!M152)</f>
        <v>20</v>
      </c>
      <c r="N151" s="26">
        <f>SUM('Single-Family'!N151+'Multi-Family'!T151+'Non-Residential - New Const'!N152)</f>
        <v>3680525</v>
      </c>
      <c r="O151" s="25">
        <f>SUM('Single-Family'!O151+'Multi-Family'!U151+'Non-Residential - New Const'!O152)</f>
        <v>0</v>
      </c>
      <c r="P151" s="26">
        <f>SUM('Single-Family'!P151+'Multi-Family'!W151+'Non-Residential - New Const'!P152)</f>
        <v>0</v>
      </c>
      <c r="Q151" s="25">
        <f>SUM('Single-Family'!Q151+'Multi-Family'!X151+'Non-Residential - New Const'!Q152)</f>
        <v>0</v>
      </c>
      <c r="R151" s="26">
        <f>SUM('Single-Family'!R151+'Multi-Family'!Z151+'Non-Residential - New Const'!R152)</f>
        <v>0</v>
      </c>
      <c r="S151" s="29">
        <f>SUM('Single-Family'!S151+'Multi-Family'!AA151+'Non-Residential - New Const'!S152)</f>
        <v>2</v>
      </c>
      <c r="T151" s="29">
        <f>SUM('Single-Family'!T151+'Multi-Family'!AC151+'Non-Residential - New Const'!T152)</f>
        <v>2070381</v>
      </c>
      <c r="U151" s="30">
        <f t="shared" ref="U151:V151" si="174">SUM(C151+G151+I151+K151+M151+O151+Q151+S151)</f>
        <v>249</v>
      </c>
      <c r="V151" s="31">
        <f t="shared" si="174"/>
        <v>61648008</v>
      </c>
      <c r="W151" s="51">
        <f>U151-Total!U138</f>
        <v>16</v>
      </c>
      <c r="X151" s="52">
        <f>W151/Total!U138</f>
        <v>0.0686695279</v>
      </c>
      <c r="Y151" s="53">
        <f>V151-Total!V138</f>
        <v>13236809</v>
      </c>
      <c r="Z151" s="52">
        <f>Y151/Total!V138</f>
        <v>0.2734245231</v>
      </c>
      <c r="AA151" s="53">
        <f t="shared" si="171"/>
        <v>66415887</v>
      </c>
      <c r="AB151" s="15"/>
      <c r="AC151" s="15"/>
      <c r="AD151" s="15"/>
      <c r="AE151" s="15"/>
      <c r="AF151" s="15"/>
      <c r="AG151" s="15"/>
      <c r="AH151" s="15"/>
      <c r="AI151" s="15"/>
      <c r="AJ151" s="15"/>
      <c r="AK151" s="15"/>
      <c r="AL151" s="15"/>
      <c r="AM151" s="15"/>
      <c r="AN151" s="15"/>
      <c r="AO151" s="15"/>
      <c r="AP151" s="15"/>
      <c r="AQ151" s="15"/>
    </row>
    <row r="152" ht="12.75" customHeight="1">
      <c r="A152" s="15" t="s">
        <v>32</v>
      </c>
      <c r="B152" s="24">
        <v>2015.0</v>
      </c>
      <c r="C152" s="25">
        <f>SUM('Single-Family'!C152+'Multi-Family'!C152+'Non-Residential - New Const'!C153)</f>
        <v>19</v>
      </c>
      <c r="D152" s="26">
        <f>SUM('Single-Family'!D152+'Multi-Family'!D152+'Non-Residential - New Const'!D153)</f>
        <v>2640564</v>
      </c>
      <c r="E152" s="25">
        <f>SUM('Single-Family'!E152+'Multi-Family'!F152+'Non-Residential - New Const'!E153)</f>
        <v>12</v>
      </c>
      <c r="F152" s="26">
        <f>SUM('Single-Family'!F152+'Multi-Family'!H152+'Non-Residential - New Const'!F153)</f>
        <v>2378625</v>
      </c>
      <c r="G152" s="25">
        <f>SUM('Single-Family'!G152+'Multi-Family'!I152+'Non-Residential - New Const'!G153)</f>
        <v>130</v>
      </c>
      <c r="H152" s="26">
        <f>SUM('Single-Family'!H152+'Multi-Family'!K152+'Non-Residential - New Const'!H153)</f>
        <v>42798468</v>
      </c>
      <c r="I152" s="25">
        <f>SUM('Single-Family'!I152+'Multi-Family'!L152+'Non-Residential - New Const'!I153)</f>
        <v>92</v>
      </c>
      <c r="J152" s="26">
        <f>SUM('Single-Family'!J152+'Multi-Family'!N152+'Non-Residential - New Const'!J153)</f>
        <v>44329438</v>
      </c>
      <c r="K152" s="25">
        <f>SUM('Single-Family'!K152+'Multi-Family'!O152+'Non-Residential - New Const'!K153)</f>
        <v>1</v>
      </c>
      <c r="L152" s="26">
        <f>SUM('Single-Family'!L152+'Multi-Family'!Q152+'Non-Residential - New Const'!L153)</f>
        <v>230000</v>
      </c>
      <c r="M152" s="25">
        <f>SUM('Single-Family'!M152+'Multi-Family'!R152+'Non-Residential - New Const'!M153)</f>
        <v>9</v>
      </c>
      <c r="N152" s="26">
        <f>SUM('Single-Family'!N152+'Multi-Family'!T152+'Non-Residential - New Const'!N153)</f>
        <v>2002512</v>
      </c>
      <c r="O152" s="25">
        <f>SUM('Single-Family'!O152+'Multi-Family'!U152+'Non-Residential - New Const'!O153)</f>
        <v>0</v>
      </c>
      <c r="P152" s="26">
        <f>SUM('Single-Family'!P152+'Multi-Family'!W152+'Non-Residential - New Const'!P153)</f>
        <v>0</v>
      </c>
      <c r="Q152" s="25">
        <f>SUM('Single-Family'!Q152+'Multi-Family'!X152+'Non-Residential - New Const'!Q153)</f>
        <v>0</v>
      </c>
      <c r="R152" s="26">
        <f>SUM('Single-Family'!R152+'Multi-Family'!Z152+'Non-Residential - New Const'!R153)</f>
        <v>0</v>
      </c>
      <c r="S152" s="29">
        <f>SUM('Single-Family'!S152+'Multi-Family'!AA152+'Non-Residential - New Const'!S153)</f>
        <v>13</v>
      </c>
      <c r="T152" s="29">
        <f>SUM('Single-Family'!T152+'Multi-Family'!AC152+'Non-Residential - New Const'!T153)</f>
        <v>3275937</v>
      </c>
      <c r="U152" s="30">
        <f t="shared" ref="U152:V152" si="175">SUM(C152+G152+I152+K152+M152+O152+Q152+S152)</f>
        <v>264</v>
      </c>
      <c r="V152" s="31">
        <f t="shared" si="175"/>
        <v>95276919</v>
      </c>
      <c r="W152" s="51">
        <f>U152-Total!U139</f>
        <v>39</v>
      </c>
      <c r="X152" s="52">
        <f>W152/Total!U139</f>
        <v>0.1733333333</v>
      </c>
      <c r="Y152" s="53">
        <f>V152-Total!V139</f>
        <v>6693098</v>
      </c>
      <c r="Z152" s="52">
        <f>Y152/Total!V139</f>
        <v>0.07555666401</v>
      </c>
      <c r="AA152" s="53">
        <f t="shared" si="171"/>
        <v>73108985</v>
      </c>
      <c r="AB152" s="15"/>
      <c r="AC152" s="15"/>
      <c r="AD152" s="15"/>
      <c r="AE152" s="15"/>
      <c r="AF152" s="15"/>
      <c r="AG152" s="15"/>
      <c r="AH152" s="15"/>
      <c r="AI152" s="15"/>
      <c r="AJ152" s="15"/>
      <c r="AK152" s="15"/>
      <c r="AL152" s="15"/>
      <c r="AM152" s="15"/>
      <c r="AN152" s="15"/>
      <c r="AO152" s="15"/>
      <c r="AP152" s="15"/>
      <c r="AQ152" s="15"/>
    </row>
    <row r="153" ht="12.75" customHeight="1">
      <c r="A153" s="15" t="s">
        <v>25</v>
      </c>
      <c r="B153" s="24">
        <v>2015.0</v>
      </c>
      <c r="C153" s="25">
        <f>SUM('Single-Family'!C153+'Multi-Family'!C153+'Non-Residential - New Const'!C154)</f>
        <v>19</v>
      </c>
      <c r="D153" s="26">
        <f>SUM('Single-Family'!D153+'Multi-Family'!D153+'Non-Residential - New Const'!D154)</f>
        <v>3036939</v>
      </c>
      <c r="E153" s="25">
        <f>SUM('Single-Family'!E153+'Multi-Family'!F153+'Non-Residential - New Const'!E154)</f>
        <v>14</v>
      </c>
      <c r="F153" s="26">
        <f>SUM('Single-Family'!F153+'Multi-Family'!H153+'Non-Residential - New Const'!F154)</f>
        <v>1621876</v>
      </c>
      <c r="G153" s="25">
        <f>SUM('Single-Family'!G153+'Multi-Family'!I153+'Non-Residential - New Const'!G154)</f>
        <v>170</v>
      </c>
      <c r="H153" s="26">
        <f>SUM('Single-Family'!H153+'Multi-Family'!K153+'Non-Residential - New Const'!H154)</f>
        <v>39969617</v>
      </c>
      <c r="I153" s="25">
        <f>SUM('Single-Family'!I153+'Multi-Family'!L153+'Non-Residential - New Const'!I154)</f>
        <v>86</v>
      </c>
      <c r="J153" s="26">
        <f>SUM('Single-Family'!J153+'Multi-Family'!N153+'Non-Residential - New Const'!J154)</f>
        <v>23327206</v>
      </c>
      <c r="K153" s="25">
        <f>SUM('Single-Family'!K153+'Multi-Family'!O153+'Non-Residential - New Const'!K154)</f>
        <v>4</v>
      </c>
      <c r="L153" s="26">
        <f>SUM('Single-Family'!L153+'Multi-Family'!Q153+'Non-Residential - New Const'!L154)</f>
        <v>1500000</v>
      </c>
      <c r="M153" s="25">
        <f>SUM('Single-Family'!M153+'Multi-Family'!R153+'Non-Residential - New Const'!M154)</f>
        <v>16</v>
      </c>
      <c r="N153" s="26">
        <f>SUM('Single-Family'!N153+'Multi-Family'!T153+'Non-Residential - New Const'!N154)</f>
        <v>3296204</v>
      </c>
      <c r="O153" s="25">
        <f>SUM('Single-Family'!O153+'Multi-Family'!U153+'Non-Residential - New Const'!O154)</f>
        <v>0</v>
      </c>
      <c r="P153" s="26">
        <f>SUM('Single-Family'!P153+'Multi-Family'!W153+'Non-Residential - New Const'!P154)</f>
        <v>0</v>
      </c>
      <c r="Q153" s="25">
        <f>SUM('Single-Family'!Q153+'Multi-Family'!X153+'Non-Residential - New Const'!Q154)</f>
        <v>0</v>
      </c>
      <c r="R153" s="26">
        <f>SUM('Single-Family'!R153+'Multi-Family'!Z153+'Non-Residential - New Const'!R154)</f>
        <v>0</v>
      </c>
      <c r="S153" s="29">
        <f>SUM('Single-Family'!S153+'Multi-Family'!AA153+'Non-Residential - New Const'!S154)</f>
        <v>5</v>
      </c>
      <c r="T153" s="29">
        <f>SUM('Single-Family'!T153+'Multi-Family'!AC153+'Non-Residential - New Const'!T154)</f>
        <v>1180967</v>
      </c>
      <c r="U153" s="30">
        <f t="shared" ref="U153:V153" si="176">SUM(C153+G153+I153+K153+M153+O153+Q153+S153)</f>
        <v>300</v>
      </c>
      <c r="V153" s="31">
        <f t="shared" si="176"/>
        <v>72310933</v>
      </c>
      <c r="W153" s="51">
        <f>U153-Total!U140</f>
        <v>140</v>
      </c>
      <c r="X153" s="52">
        <f>W153/Total!U140</f>
        <v>0.875</v>
      </c>
      <c r="Y153" s="53">
        <f>V153-Total!V140</f>
        <v>25240081</v>
      </c>
      <c r="Z153" s="52">
        <f>Y153/Total!V140</f>
        <v>0.5362146621</v>
      </c>
      <c r="AA153" s="53">
        <f t="shared" si="171"/>
        <v>98349066</v>
      </c>
      <c r="AB153" s="15"/>
      <c r="AC153" s="15"/>
      <c r="AD153" s="15"/>
      <c r="AE153" s="15"/>
      <c r="AF153" s="15"/>
      <c r="AG153" s="15"/>
      <c r="AH153" s="15"/>
      <c r="AI153" s="15"/>
      <c r="AJ153" s="15"/>
      <c r="AK153" s="15"/>
      <c r="AL153" s="15"/>
      <c r="AM153" s="15"/>
      <c r="AN153" s="15"/>
      <c r="AO153" s="15"/>
      <c r="AP153" s="15"/>
      <c r="AQ153" s="15"/>
    </row>
    <row r="154" ht="12.75" customHeight="1">
      <c r="A154" s="15" t="s">
        <v>26</v>
      </c>
      <c r="B154" s="24">
        <v>2015.0</v>
      </c>
      <c r="C154" s="25">
        <f>SUM('Single-Family'!C154+'Multi-Family'!C154+'Non-Residential - New Const'!C155)</f>
        <v>7</v>
      </c>
      <c r="D154" s="26">
        <f>SUM('Single-Family'!D154+'Multi-Family'!D154+'Non-Residential - New Const'!D155)</f>
        <v>987451</v>
      </c>
      <c r="E154" s="25">
        <f>SUM('Single-Family'!E154+'Multi-Family'!F154+'Non-Residential - New Const'!E155)</f>
        <v>8</v>
      </c>
      <c r="F154" s="26">
        <f>SUM('Single-Family'!F154+'Multi-Family'!H154+'Non-Residential - New Const'!F155)</f>
        <v>2510250</v>
      </c>
      <c r="G154" s="25">
        <f>SUM('Single-Family'!G154+'Multi-Family'!I154+'Non-Residential - New Const'!G155)</f>
        <v>149</v>
      </c>
      <c r="H154" s="26">
        <f>SUM('Single-Family'!H154+'Multi-Family'!K154+'Non-Residential - New Const'!H155)</f>
        <v>52405148</v>
      </c>
      <c r="I154" s="25">
        <f>SUM('Single-Family'!I154+'Multi-Family'!L154+'Non-Residential - New Const'!I155)</f>
        <v>93</v>
      </c>
      <c r="J154" s="26">
        <f>SUM('Single-Family'!J154+'Multi-Family'!N154+'Non-Residential - New Const'!J155)</f>
        <v>25064364</v>
      </c>
      <c r="K154" s="25">
        <f>SUM('Single-Family'!K154+'Multi-Family'!O154+'Non-Residential - New Const'!K155)</f>
        <v>3</v>
      </c>
      <c r="L154" s="26">
        <f>SUM('Single-Family'!L154+'Multi-Family'!Q154+'Non-Residential - New Const'!L155)</f>
        <v>834000</v>
      </c>
      <c r="M154" s="25">
        <f>SUM('Single-Family'!M154+'Multi-Family'!R154+'Non-Residential - New Const'!M155)</f>
        <v>33</v>
      </c>
      <c r="N154" s="26">
        <f>SUM('Single-Family'!N154+'Multi-Family'!T154+'Non-Residential - New Const'!N155)</f>
        <v>5726421</v>
      </c>
      <c r="O154" s="25">
        <f>SUM('Single-Family'!O154+'Multi-Family'!U154+'Non-Residential - New Const'!O155)</f>
        <v>0</v>
      </c>
      <c r="P154" s="26">
        <f>SUM('Single-Family'!P154+'Multi-Family'!W154+'Non-Residential - New Const'!P155)</f>
        <v>0</v>
      </c>
      <c r="Q154" s="25">
        <f>SUM('Single-Family'!Q154+'Multi-Family'!X154+'Non-Residential - New Const'!Q155)</f>
        <v>0</v>
      </c>
      <c r="R154" s="26">
        <f>SUM('Single-Family'!R154+'Multi-Family'!Z154+'Non-Residential - New Const'!R155)</f>
        <v>0</v>
      </c>
      <c r="S154" s="29">
        <f>SUM('Single-Family'!S154+'Multi-Family'!AA154+'Non-Residential - New Const'!S155)</f>
        <v>9</v>
      </c>
      <c r="T154" s="29">
        <f>SUM('Single-Family'!T154+'Multi-Family'!AC154+'Non-Residential - New Const'!T155)</f>
        <v>3777040</v>
      </c>
      <c r="U154" s="30">
        <f t="shared" ref="U154:V154" si="177">SUM(C154+G154+I154+K154+M154+O154+Q154+S154)</f>
        <v>294</v>
      </c>
      <c r="V154" s="31">
        <f t="shared" si="177"/>
        <v>88794424</v>
      </c>
      <c r="W154" s="51">
        <f>U154-Total!U141</f>
        <v>3</v>
      </c>
      <c r="X154" s="52">
        <f>W154/Total!U141</f>
        <v>0.01030927835</v>
      </c>
      <c r="Y154" s="53">
        <f>V154-Total!V141</f>
        <v>5848652</v>
      </c>
      <c r="Z154" s="52">
        <f>Y154/Total!V141</f>
        <v>0.07051175556</v>
      </c>
      <c r="AA154" s="53">
        <f t="shared" si="171"/>
        <v>104197718</v>
      </c>
      <c r="AB154" s="15"/>
      <c r="AC154" s="15"/>
      <c r="AD154" s="15"/>
      <c r="AE154" s="15"/>
      <c r="AF154" s="15"/>
      <c r="AG154" s="15"/>
      <c r="AH154" s="15"/>
      <c r="AI154" s="15"/>
      <c r="AJ154" s="15"/>
      <c r="AK154" s="15"/>
      <c r="AL154" s="15"/>
      <c r="AM154" s="15"/>
      <c r="AN154" s="15"/>
      <c r="AO154" s="15"/>
      <c r="AP154" s="15"/>
      <c r="AQ154" s="15"/>
    </row>
    <row r="155" ht="12.75" customHeight="1">
      <c r="A155" s="15" t="s">
        <v>27</v>
      </c>
      <c r="B155" s="24">
        <v>2015.0</v>
      </c>
      <c r="C155" s="25">
        <f>SUM('Single-Family'!C155+'Multi-Family'!C155+'Non-Residential - New Const'!C156)</f>
        <v>18</v>
      </c>
      <c r="D155" s="26">
        <f>SUM('Single-Family'!D155+'Multi-Family'!D155+'Non-Residential - New Const'!D156)</f>
        <v>3815368</v>
      </c>
      <c r="E155" s="25">
        <f>SUM('Single-Family'!E155+'Multi-Family'!F155+'Non-Residential - New Const'!E156)</f>
        <v>7</v>
      </c>
      <c r="F155" s="26">
        <f>SUM('Single-Family'!F155+'Multi-Family'!H155+'Non-Residential - New Const'!F156)</f>
        <v>238700</v>
      </c>
      <c r="G155" s="25">
        <f>SUM('Single-Family'!G155+'Multi-Family'!I155+'Non-Residential - New Const'!G156)</f>
        <v>177</v>
      </c>
      <c r="H155" s="26">
        <f>SUM('Single-Family'!H155+'Multi-Family'!K155+'Non-Residential - New Const'!H156)</f>
        <v>63438370</v>
      </c>
      <c r="I155" s="25">
        <f>SUM('Single-Family'!I155+'Multi-Family'!L155+'Non-Residential - New Const'!I156)</f>
        <v>81</v>
      </c>
      <c r="J155" s="26">
        <f>SUM('Single-Family'!J155+'Multi-Family'!N155+'Non-Residential - New Const'!J156)</f>
        <v>20755322</v>
      </c>
      <c r="K155" s="25">
        <f>SUM('Single-Family'!K155+'Multi-Family'!O155+'Non-Residential - New Const'!K156)</f>
        <v>1</v>
      </c>
      <c r="L155" s="26">
        <f>SUM('Single-Family'!L155+'Multi-Family'!Q155+'Non-Residential - New Const'!L156)</f>
        <v>2150000</v>
      </c>
      <c r="M155" s="25">
        <f>SUM('Single-Family'!M155+'Multi-Family'!R155+'Non-Residential - New Const'!M156)</f>
        <v>27</v>
      </c>
      <c r="N155" s="26">
        <f>SUM('Single-Family'!N155+'Multi-Family'!T155+'Non-Residential - New Const'!N156)</f>
        <v>3169829</v>
      </c>
      <c r="O155" s="25">
        <f>SUM('Single-Family'!O155+'Multi-Family'!U155+'Non-Residential - New Const'!O156)</f>
        <v>0</v>
      </c>
      <c r="P155" s="26">
        <f>SUM('Single-Family'!P155+'Multi-Family'!W155+'Non-Residential - New Const'!P156)</f>
        <v>0</v>
      </c>
      <c r="Q155" s="25">
        <f>SUM('Single-Family'!Q155+'Multi-Family'!X155+'Non-Residential - New Const'!Q156)</f>
        <v>0</v>
      </c>
      <c r="R155" s="26">
        <f>SUM('Single-Family'!R155+'Multi-Family'!Z155+'Non-Residential - New Const'!R156)</f>
        <v>0</v>
      </c>
      <c r="S155" s="29">
        <f>SUM('Single-Family'!S155+'Multi-Family'!AA155+'Non-Residential - New Const'!S156)</f>
        <v>4</v>
      </c>
      <c r="T155" s="29">
        <f>SUM('Single-Family'!T155+'Multi-Family'!AC155+'Non-Residential - New Const'!T156)</f>
        <v>13251923</v>
      </c>
      <c r="U155" s="30">
        <f t="shared" ref="U155:V155" si="178">SUM(C155+G155+I155+K155+M155+O155+Q155+S155)</f>
        <v>308</v>
      </c>
      <c r="V155" s="31">
        <f t="shared" si="178"/>
        <v>106580812</v>
      </c>
      <c r="W155" s="51">
        <f>U155-Total!U142</f>
        <v>51</v>
      </c>
      <c r="X155" s="52">
        <f>W155/Total!U142</f>
        <v>0.1984435798</v>
      </c>
      <c r="Y155" s="53">
        <f>V155-Total!V142</f>
        <v>33749246</v>
      </c>
      <c r="Z155" s="52">
        <f>Y155/Total!V142</f>
        <v>0.4633876196</v>
      </c>
      <c r="AA155" s="53">
        <f t="shared" si="171"/>
        <v>137946964</v>
      </c>
      <c r="AB155" s="15"/>
      <c r="AC155" s="15"/>
      <c r="AD155" s="15"/>
      <c r="AE155" s="15"/>
      <c r="AF155" s="15"/>
      <c r="AG155" s="15"/>
      <c r="AH155" s="15"/>
      <c r="AI155" s="15"/>
      <c r="AJ155" s="15"/>
      <c r="AK155" s="15"/>
      <c r="AL155" s="15"/>
      <c r="AM155" s="15"/>
      <c r="AN155" s="15"/>
      <c r="AO155" s="15"/>
      <c r="AP155" s="15"/>
      <c r="AQ155" s="15"/>
    </row>
    <row r="156" ht="12.75" customHeight="1">
      <c r="A156" s="15" t="s">
        <v>28</v>
      </c>
      <c r="B156" s="24">
        <v>2015.0</v>
      </c>
      <c r="C156" s="25">
        <f>SUM('Single-Family'!C156+'Multi-Family'!C156+'Non-Residential - New Const'!C157)</f>
        <v>9</v>
      </c>
      <c r="D156" s="26">
        <f>SUM('Single-Family'!D156+'Multi-Family'!D156+'Non-Residential - New Const'!D157)</f>
        <v>1465573</v>
      </c>
      <c r="E156" s="25">
        <f>SUM('Single-Family'!E156+'Multi-Family'!F156+'Non-Residential - New Const'!E157)</f>
        <v>3</v>
      </c>
      <c r="F156" s="26">
        <f>SUM('Single-Family'!F156+'Multi-Family'!H156+'Non-Residential - New Const'!F157)</f>
        <v>475000</v>
      </c>
      <c r="G156" s="25">
        <f>SUM('Single-Family'!G156+'Multi-Family'!I156+'Non-Residential - New Const'!G157)</f>
        <v>143</v>
      </c>
      <c r="H156" s="26">
        <f>SUM('Single-Family'!H156+'Multi-Family'!K156+'Non-Residential - New Const'!H157)</f>
        <v>54560404</v>
      </c>
      <c r="I156" s="25">
        <f>SUM('Single-Family'!I156+'Multi-Family'!L156+'Non-Residential - New Const'!I157)</f>
        <v>78</v>
      </c>
      <c r="J156" s="26">
        <f>SUM('Single-Family'!J156+'Multi-Family'!N156+'Non-Residential - New Const'!J157)</f>
        <v>37153387</v>
      </c>
      <c r="K156" s="25">
        <f>SUM('Single-Family'!K156+'Multi-Family'!O156+'Non-Residential - New Const'!K157)</f>
        <v>1</v>
      </c>
      <c r="L156" s="26">
        <f>SUM('Single-Family'!L156+'Multi-Family'!Q156+'Non-Residential - New Const'!L157)</f>
        <v>250000</v>
      </c>
      <c r="M156" s="25">
        <f>SUM('Single-Family'!M156+'Multi-Family'!R156+'Non-Residential - New Const'!M157)</f>
        <v>16</v>
      </c>
      <c r="N156" s="26">
        <f>SUM('Single-Family'!N156+'Multi-Family'!T156+'Non-Residential - New Const'!N157)</f>
        <v>2390179</v>
      </c>
      <c r="O156" s="25">
        <f>SUM('Single-Family'!O156+'Multi-Family'!U156+'Non-Residential - New Const'!O157)</f>
        <v>0</v>
      </c>
      <c r="P156" s="26">
        <f>SUM('Single-Family'!P156+'Multi-Family'!W156+'Non-Residential - New Const'!P157)</f>
        <v>0</v>
      </c>
      <c r="Q156" s="25">
        <f>SUM('Single-Family'!Q156+'Multi-Family'!X156+'Non-Residential - New Const'!Q157)</f>
        <v>0</v>
      </c>
      <c r="R156" s="26">
        <f>SUM('Single-Family'!R156+'Multi-Family'!Z156+'Non-Residential - New Const'!R157)</f>
        <v>0</v>
      </c>
      <c r="S156" s="29">
        <f>SUM('Single-Family'!S156+'Multi-Family'!AA156+'Non-Residential - New Const'!S157)</f>
        <v>13</v>
      </c>
      <c r="T156" s="29">
        <f>SUM('Single-Family'!T156+'Multi-Family'!AC156+'Non-Residential - New Const'!T157)</f>
        <v>17247397</v>
      </c>
      <c r="U156" s="30">
        <f t="shared" ref="U156:V156" si="179">SUM(C156+G156+I156+K156+M156+O156+Q156+S156)</f>
        <v>260</v>
      </c>
      <c r="V156" s="31">
        <f t="shared" si="179"/>
        <v>113066940</v>
      </c>
      <c r="W156" s="51">
        <f>U156-Total!U143</f>
        <v>25</v>
      </c>
      <c r="X156" s="52">
        <f>W156/Total!U143</f>
        <v>0.1063829787</v>
      </c>
      <c r="Y156" s="53">
        <f>V156-Total!V143</f>
        <v>49500486</v>
      </c>
      <c r="Z156" s="52">
        <f>Y156/Total!V143</f>
        <v>0.7787202665</v>
      </c>
      <c r="AA156" s="53">
        <f t="shared" si="171"/>
        <v>187447450</v>
      </c>
      <c r="AB156" s="15"/>
      <c r="AC156" s="15"/>
      <c r="AD156" s="15"/>
      <c r="AE156" s="15"/>
      <c r="AF156" s="15"/>
      <c r="AG156" s="15"/>
      <c r="AH156" s="15"/>
      <c r="AI156" s="15"/>
      <c r="AJ156" s="15"/>
      <c r="AK156" s="15"/>
      <c r="AL156" s="15"/>
      <c r="AM156" s="15"/>
      <c r="AN156" s="15"/>
      <c r="AO156" s="15"/>
      <c r="AP156" s="15"/>
      <c r="AQ156" s="15"/>
    </row>
    <row r="157" ht="12.75" customHeight="1">
      <c r="A157" s="15" t="s">
        <v>29</v>
      </c>
      <c r="B157" s="24">
        <v>2015.0</v>
      </c>
      <c r="C157" s="25">
        <f>SUM('Single-Family'!C157+'Multi-Family'!C157+'Non-Residential - New Const'!C158)</f>
        <v>12</v>
      </c>
      <c r="D157" s="26">
        <f>SUM('Single-Family'!D157+'Multi-Family'!D157+'Non-Residential - New Const'!D158)</f>
        <v>1737614</v>
      </c>
      <c r="E157" s="25">
        <f>SUM('Single-Family'!E157+'Multi-Family'!F157+'Non-Residential - New Const'!E158)</f>
        <v>0</v>
      </c>
      <c r="F157" s="26">
        <f>SUM('Single-Family'!F157+'Multi-Family'!H157+'Non-Residential - New Const'!F158)</f>
        <v>0</v>
      </c>
      <c r="G157" s="25">
        <f>SUM('Single-Family'!G157+'Multi-Family'!I157+'Non-Residential - New Const'!G158)</f>
        <v>126</v>
      </c>
      <c r="H157" s="26">
        <f>SUM('Single-Family'!H157+'Multi-Family'!K157+'Non-Residential - New Const'!H158)</f>
        <v>36186371</v>
      </c>
      <c r="I157" s="25">
        <f>SUM('Single-Family'!I157+'Multi-Family'!L157+'Non-Residential - New Const'!I158)</f>
        <v>92</v>
      </c>
      <c r="J157" s="26">
        <f>SUM('Single-Family'!J157+'Multi-Family'!N157+'Non-Residential - New Const'!J158)</f>
        <v>25247921</v>
      </c>
      <c r="K157" s="25">
        <f>SUM('Single-Family'!K157+'Multi-Family'!O157+'Non-Residential - New Const'!K158)</f>
        <v>0</v>
      </c>
      <c r="L157" s="26">
        <f>SUM('Single-Family'!L157+'Multi-Family'!Q157+'Non-Residential - New Const'!L158)</f>
        <v>0</v>
      </c>
      <c r="M157" s="25">
        <f>SUM('Single-Family'!M157+'Multi-Family'!R157+'Non-Residential - New Const'!M158)</f>
        <v>9</v>
      </c>
      <c r="N157" s="26">
        <f>SUM('Single-Family'!N157+'Multi-Family'!T157+'Non-Residential - New Const'!N158)</f>
        <v>1235667</v>
      </c>
      <c r="O157" s="25">
        <f>SUM('Single-Family'!O157+'Multi-Family'!U157+'Non-Residential - New Const'!O158)</f>
        <v>0</v>
      </c>
      <c r="P157" s="26">
        <f>SUM('Single-Family'!P157+'Multi-Family'!W157+'Non-Residential - New Const'!P158)</f>
        <v>0</v>
      </c>
      <c r="Q157" s="25">
        <f>SUM('Single-Family'!Q157+'Multi-Family'!X157+'Non-Residential - New Const'!Q158)</f>
        <v>0</v>
      </c>
      <c r="R157" s="26">
        <f>SUM('Single-Family'!R157+'Multi-Family'!Z157+'Non-Residential - New Const'!R158)</f>
        <v>0</v>
      </c>
      <c r="S157" s="29">
        <f>SUM('Single-Family'!S157+'Multi-Family'!AA157+'Non-Residential - New Const'!S158)</f>
        <v>11</v>
      </c>
      <c r="T157" s="29">
        <f>SUM('Single-Family'!T157+'Multi-Family'!AC157+'Non-Residential - New Const'!T158)</f>
        <v>2381607</v>
      </c>
      <c r="U157" s="30">
        <f t="shared" ref="U157:V157" si="180">SUM(C157+G157+I157+K157+M157+O157+Q157+S157)</f>
        <v>250</v>
      </c>
      <c r="V157" s="31">
        <f t="shared" si="180"/>
        <v>66789180</v>
      </c>
      <c r="W157" s="51">
        <f>U157-Total!U144</f>
        <v>59</v>
      </c>
      <c r="X157" s="52">
        <f>W157/Total!U144</f>
        <v>0.3089005236</v>
      </c>
      <c r="Y157" s="53">
        <f>V157-Total!V144</f>
        <v>-8998522</v>
      </c>
      <c r="Z157" s="52">
        <f>Y157/Total!V144</f>
        <v>-0.1187332742</v>
      </c>
      <c r="AA157" s="53">
        <f t="shared" si="171"/>
        <v>178448928</v>
      </c>
      <c r="AB157" s="15"/>
      <c r="AC157" s="15"/>
      <c r="AD157" s="15"/>
      <c r="AE157" s="15"/>
      <c r="AF157" s="15"/>
      <c r="AG157" s="15"/>
      <c r="AH157" s="15"/>
      <c r="AI157" s="15"/>
      <c r="AJ157" s="15"/>
      <c r="AK157" s="15"/>
      <c r="AL157" s="15"/>
      <c r="AM157" s="15"/>
      <c r="AN157" s="15"/>
      <c r="AO157" s="15"/>
      <c r="AP157" s="15"/>
      <c r="AQ157" s="15"/>
    </row>
    <row r="158" ht="12.75" customHeight="1">
      <c r="A158" s="15" t="s">
        <v>30</v>
      </c>
      <c r="B158" s="24">
        <v>2015.0</v>
      </c>
      <c r="C158" s="25">
        <f>SUM('Single-Family'!C158+'Multi-Family'!C158+'Non-Residential - New Const'!C159)</f>
        <v>7</v>
      </c>
      <c r="D158" s="26">
        <f>SUM('Single-Family'!D158+'Multi-Family'!D158+'Non-Residential - New Const'!D159)</f>
        <v>1301367</v>
      </c>
      <c r="E158" s="25">
        <f>SUM('Single-Family'!E158+'Multi-Family'!F158+'Non-Residential - New Const'!E159)</f>
        <v>2</v>
      </c>
      <c r="F158" s="26">
        <f>SUM('Single-Family'!F158+'Multi-Family'!H158+'Non-Residential - New Const'!F159)</f>
        <v>641750</v>
      </c>
      <c r="G158" s="25">
        <f>SUM('Single-Family'!G158+'Multi-Family'!I158+'Non-Residential - New Const'!G159)</f>
        <v>106</v>
      </c>
      <c r="H158" s="26">
        <f>SUM('Single-Family'!H158+'Multi-Family'!K158+'Non-Residential - New Const'!H159)</f>
        <v>26907637</v>
      </c>
      <c r="I158" s="25">
        <f>SUM('Single-Family'!I158+'Multi-Family'!L158+'Non-Residential - New Const'!I159)</f>
        <v>60</v>
      </c>
      <c r="J158" s="26">
        <f>SUM('Single-Family'!J158+'Multi-Family'!N158+'Non-Residential - New Const'!J159)</f>
        <v>25931713</v>
      </c>
      <c r="K158" s="25">
        <f>SUM('Single-Family'!K158+'Multi-Family'!O158+'Non-Residential - New Const'!K159)</f>
        <v>0</v>
      </c>
      <c r="L158" s="26">
        <f>SUM('Single-Family'!L158+'Multi-Family'!Q158+'Non-Residential - New Const'!L159)</f>
        <v>0</v>
      </c>
      <c r="M158" s="25">
        <f>SUM('Single-Family'!M158+'Multi-Family'!R158+'Non-Residential - New Const'!M159)</f>
        <v>5</v>
      </c>
      <c r="N158" s="26">
        <f>SUM('Single-Family'!N158+'Multi-Family'!T158+'Non-Residential - New Const'!N159)</f>
        <v>1524078</v>
      </c>
      <c r="O158" s="25">
        <f>SUM('Single-Family'!O158+'Multi-Family'!U158+'Non-Residential - New Const'!O159)</f>
        <v>0</v>
      </c>
      <c r="P158" s="26">
        <f>SUM('Single-Family'!P158+'Multi-Family'!W158+'Non-Residential - New Const'!P159)</f>
        <v>0</v>
      </c>
      <c r="Q158" s="25">
        <f>SUM('Single-Family'!Q158+'Multi-Family'!X158+'Non-Residential - New Const'!Q159)</f>
        <v>0</v>
      </c>
      <c r="R158" s="26">
        <f>SUM('Single-Family'!R158+'Multi-Family'!Z158+'Non-Residential - New Const'!R159)</f>
        <v>0</v>
      </c>
      <c r="S158" s="29">
        <f>SUM('Single-Family'!S158+'Multi-Family'!AA158+'Non-Residential - New Const'!S159)</f>
        <v>6</v>
      </c>
      <c r="T158" s="29">
        <f>SUM('Single-Family'!T158+'Multi-Family'!AC158+'Non-Residential - New Const'!T159)</f>
        <v>1162783</v>
      </c>
      <c r="U158" s="30">
        <f t="shared" ref="U158:V158" si="181">SUM(C158+G158+I158+K158+M158+O158+Q158+S158)</f>
        <v>184</v>
      </c>
      <c r="V158" s="31">
        <f t="shared" si="181"/>
        <v>56827578</v>
      </c>
      <c r="W158" s="51">
        <f>U158-Total!U145</f>
        <v>35</v>
      </c>
      <c r="X158" s="52">
        <f>W158/Total!U145</f>
        <v>0.2348993289</v>
      </c>
      <c r="Y158" s="53">
        <f>V158-Total!V145</f>
        <v>-3529487</v>
      </c>
      <c r="Z158" s="52">
        <f>Y158/Total!V145</f>
        <v>-0.05847678312</v>
      </c>
      <c r="AA158" s="53">
        <f t="shared" si="171"/>
        <v>174919441</v>
      </c>
      <c r="AB158" s="15"/>
      <c r="AC158" s="15"/>
      <c r="AD158" s="15"/>
      <c r="AE158" s="15"/>
      <c r="AF158" s="15"/>
      <c r="AG158" s="15"/>
      <c r="AH158" s="15"/>
      <c r="AI158" s="15"/>
      <c r="AJ158" s="15"/>
      <c r="AK158" s="15"/>
      <c r="AL158" s="15"/>
      <c r="AM158" s="15"/>
      <c r="AN158" s="15"/>
      <c r="AO158" s="15"/>
      <c r="AP158" s="15"/>
      <c r="AQ158" s="15"/>
    </row>
    <row r="159" ht="12.75" customHeight="1">
      <c r="A159" s="23" t="s">
        <v>31</v>
      </c>
      <c r="B159" s="40">
        <v>2015.0</v>
      </c>
      <c r="C159" s="41">
        <f t="shared" ref="C159:W159" si="182">SUM(C147:C158)</f>
        <v>133</v>
      </c>
      <c r="D159" s="42">
        <f t="shared" si="182"/>
        <v>22194889</v>
      </c>
      <c r="E159" s="41">
        <f t="shared" si="182"/>
        <v>76</v>
      </c>
      <c r="F159" s="42">
        <f t="shared" si="182"/>
        <v>14087126</v>
      </c>
      <c r="G159" s="41">
        <f t="shared" si="182"/>
        <v>1673</v>
      </c>
      <c r="H159" s="42">
        <f t="shared" si="182"/>
        <v>501990197</v>
      </c>
      <c r="I159" s="41">
        <f t="shared" si="182"/>
        <v>952</v>
      </c>
      <c r="J159" s="42">
        <f t="shared" si="182"/>
        <v>320038285</v>
      </c>
      <c r="K159" s="41">
        <f t="shared" si="182"/>
        <v>14</v>
      </c>
      <c r="L159" s="42">
        <f t="shared" si="182"/>
        <v>5704000</v>
      </c>
      <c r="M159" s="41">
        <f t="shared" si="182"/>
        <v>181</v>
      </c>
      <c r="N159" s="42">
        <f t="shared" si="182"/>
        <v>29961699</v>
      </c>
      <c r="O159" s="41">
        <f t="shared" si="182"/>
        <v>0</v>
      </c>
      <c r="P159" s="42">
        <f t="shared" si="182"/>
        <v>0</v>
      </c>
      <c r="Q159" s="41">
        <f t="shared" si="182"/>
        <v>0</v>
      </c>
      <c r="R159" s="42">
        <f t="shared" si="182"/>
        <v>0</v>
      </c>
      <c r="S159" s="45">
        <f t="shared" si="182"/>
        <v>104</v>
      </c>
      <c r="T159" s="45">
        <f t="shared" si="182"/>
        <v>100447752</v>
      </c>
      <c r="U159" s="46">
        <f t="shared" si="182"/>
        <v>3059</v>
      </c>
      <c r="V159" s="47">
        <f t="shared" si="182"/>
        <v>980941822</v>
      </c>
      <c r="W159" s="54">
        <f t="shared" si="182"/>
        <v>557</v>
      </c>
      <c r="X159" s="55">
        <f>W159/Total!U146</f>
        <v>0.2226219025</v>
      </c>
      <c r="Y159" s="56">
        <f>SUM(Y147:Y158)</f>
        <v>174919441</v>
      </c>
      <c r="Z159" s="55">
        <f>Y159/Total!V146</f>
        <v>0.2170156129</v>
      </c>
      <c r="AA159" s="56">
        <f t="shared" ref="AA159:AA160" si="184">Y159</f>
        <v>174919441</v>
      </c>
      <c r="AB159" s="15"/>
      <c r="AC159" s="15"/>
      <c r="AD159" s="15"/>
      <c r="AE159" s="15"/>
      <c r="AF159" s="15"/>
      <c r="AG159" s="15"/>
      <c r="AH159" s="15"/>
      <c r="AI159" s="15"/>
      <c r="AJ159" s="15"/>
      <c r="AK159" s="15"/>
      <c r="AL159" s="15"/>
      <c r="AM159" s="15"/>
      <c r="AN159" s="15"/>
      <c r="AO159" s="15"/>
      <c r="AP159" s="15"/>
      <c r="AQ159" s="15"/>
    </row>
    <row r="160" ht="12.75" customHeight="1">
      <c r="A160" s="15" t="s">
        <v>19</v>
      </c>
      <c r="B160" s="24">
        <v>2016.0</v>
      </c>
      <c r="C160" s="25">
        <f>'Single-Family'!C160+'Multi-Family'!C160+'Non-Residential - New Const'!C161</f>
        <v>5</v>
      </c>
      <c r="D160" s="26">
        <f>'Single-Family'!D160+'Multi-Family'!E160+'Non-Residential - New Const'!D161</f>
        <v>564791.59</v>
      </c>
      <c r="E160" s="25">
        <f>'Single-Family'!E160+'Multi-Family'!F160+'Non-Residential - New Const'!E161</f>
        <v>1</v>
      </c>
      <c r="F160" s="26">
        <f>'Single-Family'!F160+'Multi-Family'!H160+'Non-Residential - New Const'!F161</f>
        <v>175066</v>
      </c>
      <c r="G160" s="25">
        <f>'Single-Family'!G160+'Multi-Family'!I160+'Non-Residential - New Const'!G161</f>
        <v>79</v>
      </c>
      <c r="H160" s="26">
        <f>'Single-Family'!H160+'Multi-Family'!K160+'Non-Residential - New Const'!H161</f>
        <v>23528285</v>
      </c>
      <c r="I160" s="25">
        <f>'Single-Family'!I160+'Multi-Family'!L160+'Non-Residential - New Const'!I161</f>
        <v>57</v>
      </c>
      <c r="J160" s="26">
        <f>'Single-Family'!J160+'Multi-Family'!N160+'Non-Residential - New Const'!J161</f>
        <v>25681683.69</v>
      </c>
      <c r="K160" s="25">
        <f>'Single-Family'!K160+'Multi-Family'!O160+'Non-Residential - New Const'!K161</f>
        <v>1</v>
      </c>
      <c r="L160" s="26">
        <f>'Single-Family'!L160+'Multi-Family'!Q160+'Non-Residential - New Const'!L161</f>
        <v>172000</v>
      </c>
      <c r="M160" s="25">
        <f>'Single-Family'!M160+'Multi-Family'!R160+'Non-Residential - New Const'!M161</f>
        <v>4</v>
      </c>
      <c r="N160" s="26">
        <f>'Single-Family'!N160+'Multi-Family'!T160+'Non-Residential - New Const'!N161</f>
        <v>580364</v>
      </c>
      <c r="O160" s="25">
        <f>'Single-Family'!O160+'Multi-Family'!U160+'Non-Residential - New Const'!O161</f>
        <v>0</v>
      </c>
      <c r="P160" s="26">
        <f>'Single-Family'!P160+'Multi-Family'!W160+'Non-Residential - New Const'!P161</f>
        <v>0</v>
      </c>
      <c r="Q160" s="25">
        <f>'Single-Family'!Q160+'Multi-Family'!X160+'Non-Residential - New Const'!Q161</f>
        <v>0</v>
      </c>
      <c r="R160" s="26">
        <f>'Single-Family'!R160+'Multi-Family'!Z160+'Non-Residential - New Const'!R161</f>
        <v>0</v>
      </c>
      <c r="S160" s="29">
        <f>'Single-Family'!S160+'Multi-Family'!AA160+'Non-Residential - New Const'!S161</f>
        <v>1</v>
      </c>
      <c r="T160" s="29">
        <f>'Single-Family'!T160+'Multi-Family'!AC160+'Non-Residential - New Const'!T161</f>
        <v>373037</v>
      </c>
      <c r="U160" s="30">
        <f t="shared" ref="U160:V160" si="183">SUM(C160+G160+I160+K160+M160+O160+Q160+S160+E160)</f>
        <v>148</v>
      </c>
      <c r="V160" s="31">
        <f t="shared" si="183"/>
        <v>51075227.28</v>
      </c>
      <c r="W160" s="51">
        <f>U160-Total!U147</f>
        <v>11</v>
      </c>
      <c r="X160" s="52">
        <f>W160/Total!U147</f>
        <v>0.0802919708</v>
      </c>
      <c r="Y160" s="53">
        <f>V160-Total!V147</f>
        <v>9454656.28</v>
      </c>
      <c r="Z160" s="52">
        <f>Y160/Total!V147</f>
        <v>0.2271630603</v>
      </c>
      <c r="AA160" s="53">
        <f t="shared" si="184"/>
        <v>9454656.28</v>
      </c>
      <c r="AB160" s="15"/>
      <c r="AC160" s="37">
        <f t="array" ref="AC160:AN161">TRANSPOSE(U160:V171)</f>
        <v>148</v>
      </c>
      <c r="AD160" s="37">
        <v>195.0</v>
      </c>
      <c r="AE160" s="37">
        <v>301.0</v>
      </c>
      <c r="AF160" s="37">
        <v>264.0</v>
      </c>
      <c r="AG160" s="37">
        <v>336.0</v>
      </c>
      <c r="AH160" s="37">
        <v>284.0</v>
      </c>
      <c r="AI160" s="37">
        <v>291.0</v>
      </c>
      <c r="AJ160" s="37">
        <v>300.0</v>
      </c>
      <c r="AK160" s="37">
        <v>231.0</v>
      </c>
      <c r="AL160" s="37">
        <v>227.0</v>
      </c>
      <c r="AM160" s="37">
        <v>256.0</v>
      </c>
      <c r="AN160" s="37">
        <v>220.0</v>
      </c>
      <c r="AO160" s="15"/>
      <c r="AP160" s="15"/>
      <c r="AQ160" s="15"/>
    </row>
    <row r="161" ht="12.75" customHeight="1">
      <c r="A161" s="15" t="s">
        <v>20</v>
      </c>
      <c r="B161" s="24">
        <v>2016.0</v>
      </c>
      <c r="C161" s="25">
        <f>'Single-Family'!C161+'Multi-Family'!C161+'Non-Residential - New Const'!C162</f>
        <v>9</v>
      </c>
      <c r="D161" s="26">
        <f>'Single-Family'!D161+'Multi-Family'!E161+'Non-Residential - New Const'!D162</f>
        <v>1474583</v>
      </c>
      <c r="E161" s="25">
        <f>'Single-Family'!E161+'Multi-Family'!F161+'Non-Residential - New Const'!E162</f>
        <v>1</v>
      </c>
      <c r="F161" s="26">
        <f>'Single-Family'!F161+'Multi-Family'!H161+'Non-Residential - New Const'!F162</f>
        <v>27000</v>
      </c>
      <c r="G161" s="25">
        <f>'Single-Family'!G161+'Multi-Family'!I161+'Non-Residential - New Const'!G162</f>
        <v>104</v>
      </c>
      <c r="H161" s="26">
        <f>'Single-Family'!H161+'Multi-Family'!K161+'Non-Residential - New Const'!H162</f>
        <v>47389045</v>
      </c>
      <c r="I161" s="25">
        <f>'Single-Family'!I161+'Multi-Family'!L161+'Non-Residential - New Const'!I162</f>
        <v>76</v>
      </c>
      <c r="J161" s="26">
        <f>'Single-Family'!J161+'Multi-Family'!N161+'Non-Residential - New Const'!J162</f>
        <v>22164860</v>
      </c>
      <c r="K161" s="25">
        <f>'Single-Family'!K161+'Multi-Family'!O161+'Non-Residential - New Const'!K162</f>
        <v>0</v>
      </c>
      <c r="L161" s="26">
        <f>'Single-Family'!L161+'Multi-Family'!Q161+'Non-Residential - New Const'!L162</f>
        <v>0</v>
      </c>
      <c r="M161" s="25">
        <f>'Single-Family'!M161+'Multi-Family'!R161+'Non-Residential - New Const'!M162</f>
        <v>3</v>
      </c>
      <c r="N161" s="26">
        <f>'Single-Family'!N161+'Multi-Family'!T161+'Non-Residential - New Const'!N162</f>
        <v>769496</v>
      </c>
      <c r="O161" s="25">
        <f>'Single-Family'!O161+'Multi-Family'!U161+'Non-Residential - New Const'!O162</f>
        <v>0</v>
      </c>
      <c r="P161" s="26">
        <f>'Single-Family'!P161+'Multi-Family'!W161+'Non-Residential - New Const'!P162</f>
        <v>0</v>
      </c>
      <c r="Q161" s="25">
        <f>'Single-Family'!Q161+'Multi-Family'!X161+'Non-Residential - New Const'!Q162</f>
        <v>0</v>
      </c>
      <c r="R161" s="26">
        <f>'Single-Family'!R161+'Multi-Family'!Z161+'Non-Residential - New Const'!R162</f>
        <v>0</v>
      </c>
      <c r="S161" s="29">
        <f>'Single-Family'!S161+'Multi-Family'!AA161+'Non-Residential - New Const'!S162</f>
        <v>2</v>
      </c>
      <c r="T161" s="29">
        <f>'Single-Family'!T161+'Multi-Family'!AC161+'Non-Residential - New Const'!T162</f>
        <v>419312</v>
      </c>
      <c r="U161" s="30">
        <f t="shared" ref="U161:V161" si="185">SUM(C161+G161+I161+K161+M161+O161+Q161+S161+E161)</f>
        <v>195</v>
      </c>
      <c r="V161" s="31">
        <f t="shared" si="185"/>
        <v>72244296</v>
      </c>
      <c r="W161" s="51">
        <f>U161-Total!U148</f>
        <v>-18</v>
      </c>
      <c r="X161" s="52">
        <f>W161/Total!U148</f>
        <v>-0.08450704225</v>
      </c>
      <c r="Y161" s="53">
        <f>V161-Total!V148</f>
        <v>-65066942</v>
      </c>
      <c r="Z161" s="52">
        <f>Y161/Total!V148</f>
        <v>-0.4738646519</v>
      </c>
      <c r="AA161" s="53">
        <f t="shared" ref="AA161:AA171" si="187">AA160+Y161</f>
        <v>-55612285.72</v>
      </c>
      <c r="AB161" s="4"/>
      <c r="AC161" s="37">
        <v>5.107522728E7</v>
      </c>
      <c r="AD161" s="37">
        <v>7.2244296E7</v>
      </c>
      <c r="AE161" s="37">
        <v>9.359546519E7</v>
      </c>
      <c r="AF161" s="37">
        <v>8.5242926E7</v>
      </c>
      <c r="AG161" s="37">
        <v>9.4032697E7</v>
      </c>
      <c r="AH161" s="37">
        <v>7.00804359E7</v>
      </c>
      <c r="AI161" s="37">
        <v>1.0995869181E8</v>
      </c>
      <c r="AJ161" s="37">
        <v>1.1021247544E8</v>
      </c>
      <c r="AK161" s="37">
        <v>1.020566175E8</v>
      </c>
      <c r="AL161" s="37">
        <v>9.3774634E7</v>
      </c>
      <c r="AM161" s="37">
        <v>7.8490766E7</v>
      </c>
      <c r="AN161" s="37">
        <v>5.7966700510000005E7</v>
      </c>
      <c r="AO161" s="4"/>
      <c r="AP161" s="4"/>
      <c r="AQ161" s="4"/>
    </row>
    <row r="162" ht="12.75" customHeight="1">
      <c r="A162" s="15" t="s">
        <v>21</v>
      </c>
      <c r="B162" s="24">
        <v>2016.0</v>
      </c>
      <c r="C162" s="25">
        <f>'Single-Family'!C162+'Multi-Family'!C162+'Non-Residential - New Const'!C163</f>
        <v>10</v>
      </c>
      <c r="D162" s="26">
        <f>'Single-Family'!D162+'Multi-Family'!E162+'Non-Residential - New Const'!D163</f>
        <v>1400808.19</v>
      </c>
      <c r="E162" s="25">
        <f>'Single-Family'!E162+'Multi-Family'!F162+'Non-Residential - New Const'!E163</f>
        <v>2</v>
      </c>
      <c r="F162" s="26">
        <f>'Single-Family'!F162+'Multi-Family'!H162+'Non-Residential - New Const'!F163</f>
        <v>96000</v>
      </c>
      <c r="G162" s="25">
        <f>'Single-Family'!G162+'Multi-Family'!I162+'Non-Residential - New Const'!G163</f>
        <v>175</v>
      </c>
      <c r="H162" s="26">
        <f>'Single-Family'!H162+'Multi-Family'!K162+'Non-Residential - New Const'!H163</f>
        <v>32971948</v>
      </c>
      <c r="I162" s="25">
        <f>'Single-Family'!I162+'Multi-Family'!L162+'Non-Residential - New Const'!I163</f>
        <v>98</v>
      </c>
      <c r="J162" s="26">
        <f>'Single-Family'!J162+'Multi-Family'!N162+'Non-Residential - New Const'!J163</f>
        <v>49420559</v>
      </c>
      <c r="K162" s="25">
        <f>'Single-Family'!K162+'Multi-Family'!O162+'Non-Residential - New Const'!K163</f>
        <v>0</v>
      </c>
      <c r="L162" s="26">
        <f>'Single-Family'!L162+'Multi-Family'!Q162+'Non-Residential - New Const'!L163</f>
        <v>0</v>
      </c>
      <c r="M162" s="25">
        <f>'Single-Family'!M162+'Multi-Family'!R162+'Non-Residential - New Const'!M163</f>
        <v>6</v>
      </c>
      <c r="N162" s="26">
        <f>'Single-Family'!N162+'Multi-Family'!T162+'Non-Residential - New Const'!N163</f>
        <v>1604933</v>
      </c>
      <c r="O162" s="25">
        <f>'Single-Family'!O162+'Multi-Family'!U162+'Non-Residential - New Const'!O163</f>
        <v>0</v>
      </c>
      <c r="P162" s="26">
        <f>'Single-Family'!P162+'Multi-Family'!W162+'Non-Residential - New Const'!P163</f>
        <v>0</v>
      </c>
      <c r="Q162" s="25">
        <f>'Single-Family'!Q162+'Multi-Family'!X162+'Non-Residential - New Const'!Q163</f>
        <v>0</v>
      </c>
      <c r="R162" s="26">
        <f>'Single-Family'!R162+'Multi-Family'!Z162+'Non-Residential - New Const'!R163</f>
        <v>0</v>
      </c>
      <c r="S162" s="29">
        <f>'Single-Family'!S162+'Multi-Family'!AA162+'Non-Residential - New Const'!S163</f>
        <v>10</v>
      </c>
      <c r="T162" s="29">
        <f>'Single-Family'!T162+'Multi-Family'!AC162+'Non-Residential - New Const'!T163</f>
        <v>8101217</v>
      </c>
      <c r="U162" s="30">
        <f t="shared" ref="U162:V162" si="186">SUM(C162+G162+I162+K162+M162+O162+Q162+S162+E162)</f>
        <v>301</v>
      </c>
      <c r="V162" s="31">
        <f t="shared" si="186"/>
        <v>93595465.19</v>
      </c>
      <c r="W162" s="51">
        <f>U162-Total!U149</f>
        <v>-5</v>
      </c>
      <c r="X162" s="52">
        <f>W162/Total!U149</f>
        <v>-0.01633986928</v>
      </c>
      <c r="Y162" s="53">
        <f>V162-Total!V149</f>
        <v>26063811.19</v>
      </c>
      <c r="Z162" s="52">
        <f>Y162/Total!V149</f>
        <v>0.3859495458</v>
      </c>
      <c r="AA162" s="53">
        <f t="shared" si="187"/>
        <v>-29548474.53</v>
      </c>
      <c r="AB162" s="4"/>
      <c r="AC162" s="57">
        <f t="shared" ref="AC162:AN162" si="188">AC161/$AC$137</f>
        <v>51.07522728</v>
      </c>
      <c r="AD162" s="57">
        <f t="shared" si="188"/>
        <v>72.244296</v>
      </c>
      <c r="AE162" s="57">
        <f t="shared" si="188"/>
        <v>93.59546519</v>
      </c>
      <c r="AF162" s="57">
        <f t="shared" si="188"/>
        <v>85.242926</v>
      </c>
      <c r="AG162" s="57">
        <f t="shared" si="188"/>
        <v>94.032697</v>
      </c>
      <c r="AH162" s="57">
        <f t="shared" si="188"/>
        <v>70.0804359</v>
      </c>
      <c r="AI162" s="57">
        <f t="shared" si="188"/>
        <v>109.9586918</v>
      </c>
      <c r="AJ162" s="57">
        <f t="shared" si="188"/>
        <v>110.2124754</v>
      </c>
      <c r="AK162" s="57">
        <f t="shared" si="188"/>
        <v>102.0566175</v>
      </c>
      <c r="AL162" s="57">
        <f t="shared" si="188"/>
        <v>93.774634</v>
      </c>
      <c r="AM162" s="57">
        <f t="shared" si="188"/>
        <v>78.490766</v>
      </c>
      <c r="AN162" s="57">
        <f t="shared" si="188"/>
        <v>57.96670051</v>
      </c>
      <c r="AO162" s="4"/>
      <c r="AP162" s="4"/>
      <c r="AQ162" s="4"/>
    </row>
    <row r="163" ht="12.75" customHeight="1">
      <c r="A163" s="15" t="s">
        <v>22</v>
      </c>
      <c r="B163" s="24">
        <v>2016.0</v>
      </c>
      <c r="C163" s="25">
        <f>'Single-Family'!C163+'Multi-Family'!C163+'Non-Residential - New Const'!C164</f>
        <v>11</v>
      </c>
      <c r="D163" s="26">
        <f>'Single-Family'!D163+'Multi-Family'!E163+'Non-Residential - New Const'!D164</f>
        <v>1707646</v>
      </c>
      <c r="E163" s="25">
        <f>'Single-Family'!E163+'Multi-Family'!F163+'Non-Residential - New Const'!E164</f>
        <v>7</v>
      </c>
      <c r="F163" s="26">
        <f>'Single-Family'!F163+'Multi-Family'!H163+'Non-Residential - New Const'!F164</f>
        <v>1472000</v>
      </c>
      <c r="G163" s="25">
        <f>'Single-Family'!G163+'Multi-Family'!I163+'Non-Residential - New Const'!G164</f>
        <v>167</v>
      </c>
      <c r="H163" s="26">
        <f>'Single-Family'!H163+'Multi-Family'!K163+'Non-Residential - New Const'!H164</f>
        <v>48381344</v>
      </c>
      <c r="I163" s="25">
        <f>'Single-Family'!I163+'Multi-Family'!L163+'Non-Residential - New Const'!I164</f>
        <v>63</v>
      </c>
      <c r="J163" s="26">
        <f>'Single-Family'!J163+'Multi-Family'!N163+'Non-Residential - New Const'!J164</f>
        <v>17279519</v>
      </c>
      <c r="K163" s="25">
        <f>'Single-Family'!K163+'Multi-Family'!O163+'Non-Residential - New Const'!K164</f>
        <v>0</v>
      </c>
      <c r="L163" s="26">
        <f>'Single-Family'!L163+'Multi-Family'!Q163+'Non-Residential - New Const'!L164</f>
        <v>0</v>
      </c>
      <c r="M163" s="25">
        <f>'Single-Family'!M163+'Multi-Family'!R163+'Non-Residential - New Const'!M164</f>
        <v>10</v>
      </c>
      <c r="N163" s="26">
        <f>'Single-Family'!N163+'Multi-Family'!T163+'Non-Residential - New Const'!N164</f>
        <v>2982748</v>
      </c>
      <c r="O163" s="25">
        <f>'Single-Family'!O163+'Multi-Family'!U163+'Non-Residential - New Const'!O164</f>
        <v>0</v>
      </c>
      <c r="P163" s="26">
        <f>'Single-Family'!P163+'Multi-Family'!W163+'Non-Residential - New Const'!P164</f>
        <v>0</v>
      </c>
      <c r="Q163" s="25">
        <f>'Single-Family'!Q163+'Multi-Family'!X163+'Non-Residential - New Const'!Q164</f>
        <v>0</v>
      </c>
      <c r="R163" s="26">
        <f>'Single-Family'!R163+'Multi-Family'!Z163+'Non-Residential - New Const'!R164</f>
        <v>0</v>
      </c>
      <c r="S163" s="29">
        <f>'Single-Family'!S163+'Multi-Family'!AA163+'Non-Residential - New Const'!S164</f>
        <v>6</v>
      </c>
      <c r="T163" s="29">
        <f>'Single-Family'!T163+'Multi-Family'!AC163+'Non-Residential - New Const'!T164</f>
        <v>13419669</v>
      </c>
      <c r="U163" s="30">
        <f t="shared" ref="U163:V163" si="189">SUM(C163+G163+I163+K163+M163+O163+Q163+S163+E163)</f>
        <v>264</v>
      </c>
      <c r="V163" s="31">
        <f t="shared" si="189"/>
        <v>85242926</v>
      </c>
      <c r="W163" s="51">
        <f>U163-Total!U150</f>
        <v>-30</v>
      </c>
      <c r="X163" s="52">
        <f>W163/Total!U150</f>
        <v>-0.1020408163</v>
      </c>
      <c r="Y163" s="53">
        <f>V163-Total!V150</f>
        <v>12059361</v>
      </c>
      <c r="Z163" s="52">
        <f>Y163/Total!V150</f>
        <v>0.1647823661</v>
      </c>
      <c r="AA163" s="53">
        <f t="shared" si="187"/>
        <v>-17489113.53</v>
      </c>
      <c r="AB163" s="4"/>
      <c r="AC163" s="4"/>
      <c r="AD163" s="4"/>
      <c r="AE163" s="4"/>
      <c r="AF163" s="4"/>
      <c r="AG163" s="4"/>
      <c r="AH163" s="4"/>
      <c r="AI163" s="4"/>
      <c r="AJ163" s="4"/>
      <c r="AK163" s="4"/>
      <c r="AL163" s="4"/>
      <c r="AM163" s="4"/>
      <c r="AN163" s="4"/>
      <c r="AO163" s="4"/>
      <c r="AP163" s="4"/>
      <c r="AQ163" s="4"/>
    </row>
    <row r="164" ht="12.75" customHeight="1">
      <c r="A164" s="15" t="s">
        <v>23</v>
      </c>
      <c r="B164" s="24">
        <v>2016.0</v>
      </c>
      <c r="C164" s="25">
        <f>'Single-Family'!C164+'Multi-Family'!C164+'Non-Residential - New Const'!C165</f>
        <v>6</v>
      </c>
      <c r="D164" s="26">
        <f>'Single-Family'!D164+'Multi-Family'!E164+'Non-Residential - New Const'!D165</f>
        <v>753901</v>
      </c>
      <c r="E164" s="25">
        <f>'Single-Family'!E164+'Multi-Family'!F164+'Non-Residential - New Const'!E165</f>
        <v>36</v>
      </c>
      <c r="F164" s="26">
        <f>'Single-Family'!F164+'Multi-Family'!H164+'Non-Residential - New Const'!F165</f>
        <v>3628245</v>
      </c>
      <c r="G164" s="25">
        <f>'Single-Family'!G164+'Multi-Family'!I164+'Non-Residential - New Const'!G165</f>
        <v>171</v>
      </c>
      <c r="H164" s="26">
        <f>'Single-Family'!H164+'Multi-Family'!K164+'Non-Residential - New Const'!H165</f>
        <v>33538055</v>
      </c>
      <c r="I164" s="25">
        <f>'Single-Family'!I164+'Multi-Family'!L164+'Non-Residential - New Const'!I165</f>
        <v>107</v>
      </c>
      <c r="J164" s="26">
        <f>'Single-Family'!J164+'Multi-Family'!N164+'Non-Residential - New Const'!J165</f>
        <v>27628357</v>
      </c>
      <c r="K164" s="25">
        <f>'Single-Family'!K164+'Multi-Family'!O164+'Non-Residential - New Const'!K165</f>
        <v>2</v>
      </c>
      <c r="L164" s="26">
        <f>'Single-Family'!L164+'Multi-Family'!Q164+'Non-Residential - New Const'!L165</f>
        <v>840000</v>
      </c>
      <c r="M164" s="25">
        <f>'Single-Family'!M164+'Multi-Family'!R164+'Non-Residential - New Const'!M165</f>
        <v>7</v>
      </c>
      <c r="N164" s="26">
        <f>'Single-Family'!N164+'Multi-Family'!T164+'Non-Residential - New Const'!N165</f>
        <v>3840191</v>
      </c>
      <c r="O164" s="25">
        <f>'Single-Family'!O164+'Multi-Family'!U164+'Non-Residential - New Const'!O165</f>
        <v>0</v>
      </c>
      <c r="P164" s="26">
        <f>'Single-Family'!P164+'Multi-Family'!W164+'Non-Residential - New Const'!P165</f>
        <v>0</v>
      </c>
      <c r="Q164" s="25">
        <f>'Single-Family'!Q164+'Multi-Family'!X164+'Non-Residential - New Const'!Q165</f>
        <v>0</v>
      </c>
      <c r="R164" s="26">
        <f>'Single-Family'!R164+'Multi-Family'!Z164+'Non-Residential - New Const'!R165</f>
        <v>0</v>
      </c>
      <c r="S164" s="29">
        <f>'Single-Family'!S164+'Multi-Family'!AA164+'Non-Residential - New Const'!S165</f>
        <v>7</v>
      </c>
      <c r="T164" s="29">
        <f>'Single-Family'!T164+'Multi-Family'!AC164+'Non-Residential - New Const'!T165</f>
        <v>23803948</v>
      </c>
      <c r="U164" s="30">
        <f t="shared" ref="U164:V164" si="190">SUM(C164+G164+I164+K164+M164+O164+Q164+S164+E164)</f>
        <v>336</v>
      </c>
      <c r="V164" s="31">
        <f t="shared" si="190"/>
        <v>94032697</v>
      </c>
      <c r="W164" s="51">
        <f>U164-Total!U151</f>
        <v>87</v>
      </c>
      <c r="X164" s="52">
        <f>W164/Total!U151</f>
        <v>0.3493975904</v>
      </c>
      <c r="Y164" s="53">
        <f>V164-Total!V151</f>
        <v>32384689</v>
      </c>
      <c r="Z164" s="52">
        <f>Y164/Total!V151</f>
        <v>0.5253160654</v>
      </c>
      <c r="AA164" s="53">
        <f t="shared" si="187"/>
        <v>14895575.47</v>
      </c>
      <c r="AB164" s="4"/>
      <c r="AC164" s="4"/>
      <c r="AD164" s="4"/>
      <c r="AE164" s="4"/>
      <c r="AF164" s="4"/>
      <c r="AG164" s="4"/>
      <c r="AH164" s="4"/>
      <c r="AI164" s="4"/>
      <c r="AJ164" s="4"/>
      <c r="AK164" s="4"/>
      <c r="AL164" s="4"/>
      <c r="AM164" s="4"/>
      <c r="AN164" s="4"/>
      <c r="AO164" s="4"/>
      <c r="AP164" s="4"/>
      <c r="AQ164" s="4"/>
    </row>
    <row r="165" ht="12.75" customHeight="1">
      <c r="A165" s="15" t="s">
        <v>32</v>
      </c>
      <c r="B165" s="24">
        <v>2016.0</v>
      </c>
      <c r="C165" s="25">
        <f>'Single-Family'!C165+'Multi-Family'!C165+'Non-Residential - New Const'!C166</f>
        <v>9</v>
      </c>
      <c r="D165" s="26">
        <f>'Single-Family'!D165+'Multi-Family'!E165+'Non-Residential - New Const'!D166</f>
        <v>1275496.6</v>
      </c>
      <c r="E165" s="25">
        <f>'Single-Family'!E165+'Multi-Family'!F165+'Non-Residential - New Const'!E166</f>
        <v>4</v>
      </c>
      <c r="F165" s="26">
        <f>'Single-Family'!F165+'Multi-Family'!H165+'Non-Residential - New Const'!F166</f>
        <v>1158000</v>
      </c>
      <c r="G165" s="25">
        <f>'Single-Family'!G165+'Multi-Family'!I165+'Non-Residential - New Const'!G166</f>
        <v>152</v>
      </c>
      <c r="H165" s="26">
        <f>'Single-Family'!H165+'Multi-Family'!K165+'Non-Residential - New Const'!H166</f>
        <v>29820162</v>
      </c>
      <c r="I165" s="25">
        <f>'Single-Family'!I165+'Multi-Family'!L165+'Non-Residential - New Const'!I166</f>
        <v>103</v>
      </c>
      <c r="J165" s="26">
        <f>'Single-Family'!J165+'Multi-Family'!N165+'Non-Residential - New Const'!J166</f>
        <v>33768983.3</v>
      </c>
      <c r="K165" s="25">
        <f>'Single-Family'!K165+'Multi-Family'!O165+'Non-Residential - New Const'!K166</f>
        <v>1</v>
      </c>
      <c r="L165" s="26">
        <f>'Single-Family'!L165+'Multi-Family'!Q165+'Non-Residential - New Const'!L166</f>
        <v>230000</v>
      </c>
      <c r="M165" s="25">
        <f>'Single-Family'!M165+'Multi-Family'!R165+'Non-Residential - New Const'!M166</f>
        <v>10</v>
      </c>
      <c r="N165" s="26">
        <f>'Single-Family'!N165+'Multi-Family'!T165+'Non-Residential - New Const'!N166</f>
        <v>1727138</v>
      </c>
      <c r="O165" s="25">
        <f>'Single-Family'!O165+'Multi-Family'!U165+'Non-Residential - New Const'!O166</f>
        <v>0</v>
      </c>
      <c r="P165" s="26">
        <f>'Single-Family'!P165+'Multi-Family'!W165+'Non-Residential - New Const'!P166</f>
        <v>0</v>
      </c>
      <c r="Q165" s="25">
        <f>'Single-Family'!Q165+'Multi-Family'!X165+'Non-Residential - New Const'!Q166</f>
        <v>0</v>
      </c>
      <c r="R165" s="26">
        <f>'Single-Family'!R165+'Multi-Family'!Z165+'Non-Residential - New Const'!R166</f>
        <v>0</v>
      </c>
      <c r="S165" s="29">
        <f>'Single-Family'!S165+'Multi-Family'!AA165+'Non-Residential - New Const'!S166</f>
        <v>5</v>
      </c>
      <c r="T165" s="29">
        <f>'Single-Family'!T165+'Multi-Family'!AC165+'Non-Residential - New Const'!T166</f>
        <v>2100656</v>
      </c>
      <c r="U165" s="30">
        <f t="shared" ref="U165:V165" si="191">SUM(C165+G165+I165+K165+M165+O165+Q165+S165+E165)</f>
        <v>284</v>
      </c>
      <c r="V165" s="31">
        <f t="shared" si="191"/>
        <v>70080435.9</v>
      </c>
      <c r="W165" s="51">
        <f>U165-Total!U152</f>
        <v>20</v>
      </c>
      <c r="X165" s="52">
        <f>W165/Total!U152</f>
        <v>0.07575757576</v>
      </c>
      <c r="Y165" s="53">
        <f>V165-Total!V152</f>
        <v>-25196483.1</v>
      </c>
      <c r="Z165" s="52">
        <f>Y165/Total!V152</f>
        <v>-0.2644552675</v>
      </c>
      <c r="AA165" s="53">
        <f t="shared" si="187"/>
        <v>-10300907.63</v>
      </c>
      <c r="AB165" s="4"/>
      <c r="AC165" s="4"/>
      <c r="AD165" s="4"/>
      <c r="AE165" s="4"/>
      <c r="AF165" s="4"/>
      <c r="AG165" s="4"/>
      <c r="AH165" s="4"/>
      <c r="AI165" s="4"/>
      <c r="AJ165" s="4"/>
      <c r="AK165" s="4"/>
      <c r="AL165" s="4"/>
      <c r="AM165" s="4"/>
      <c r="AN165" s="4"/>
      <c r="AO165" s="4"/>
      <c r="AP165" s="4"/>
      <c r="AQ165" s="4"/>
    </row>
    <row r="166" ht="12.75" customHeight="1">
      <c r="A166" s="15" t="s">
        <v>25</v>
      </c>
      <c r="B166" s="24">
        <v>2016.0</v>
      </c>
      <c r="C166" s="25">
        <f>'Single-Family'!C166+'Multi-Family'!C166+'Non-Residential - New Const'!C167</f>
        <v>20</v>
      </c>
      <c r="D166" s="26">
        <f>'Single-Family'!D166+'Multi-Family'!E166+'Non-Residential - New Const'!D167</f>
        <v>3514893.89</v>
      </c>
      <c r="E166" s="25">
        <f>'Single-Family'!E166+'Multi-Family'!F166+'Non-Residential - New Const'!E167</f>
        <v>12</v>
      </c>
      <c r="F166" s="26">
        <f>'Single-Family'!F166+'Multi-Family'!H166+'Non-Residential - New Const'!F167</f>
        <v>11926000</v>
      </c>
      <c r="G166" s="25">
        <f>'Single-Family'!G166+'Multi-Family'!I166+'Non-Residential - New Const'!G167</f>
        <v>115</v>
      </c>
      <c r="H166" s="26">
        <f>'Single-Family'!H166+'Multi-Family'!K166+'Non-Residential - New Const'!H167</f>
        <v>29802135.92</v>
      </c>
      <c r="I166" s="25">
        <f>'Single-Family'!I166+'Multi-Family'!L166+'Non-Residential - New Const'!I167</f>
        <v>119</v>
      </c>
      <c r="J166" s="26">
        <f>'Single-Family'!J166+'Multi-Family'!N166+'Non-Residential - New Const'!J167</f>
        <v>52811046</v>
      </c>
      <c r="K166" s="25">
        <f>'Single-Family'!K166+'Multi-Family'!O166+'Non-Residential - New Const'!K167</f>
        <v>0</v>
      </c>
      <c r="L166" s="26">
        <f>'Single-Family'!L166+'Multi-Family'!Q166+'Non-Residential - New Const'!L167</f>
        <v>0</v>
      </c>
      <c r="M166" s="25">
        <f>'Single-Family'!M166+'Multi-Family'!R166+'Non-Residential - New Const'!M167</f>
        <v>6</v>
      </c>
      <c r="N166" s="26">
        <f>'Single-Family'!N166+'Multi-Family'!T166+'Non-Residential - New Const'!N167</f>
        <v>966583</v>
      </c>
      <c r="O166" s="25">
        <f>'Single-Family'!O166+'Multi-Family'!U166+'Non-Residential - New Const'!O167</f>
        <v>0</v>
      </c>
      <c r="P166" s="26">
        <f>'Single-Family'!P166+'Multi-Family'!W166+'Non-Residential - New Const'!P167</f>
        <v>0</v>
      </c>
      <c r="Q166" s="25">
        <f>'Single-Family'!Q166+'Multi-Family'!X166+'Non-Residential - New Const'!Q167</f>
        <v>0</v>
      </c>
      <c r="R166" s="26">
        <f>'Single-Family'!R166+'Multi-Family'!Z166+'Non-Residential - New Const'!R167</f>
        <v>0</v>
      </c>
      <c r="S166" s="29">
        <f>'Single-Family'!S166+'Multi-Family'!AA166+'Non-Residential - New Const'!S167</f>
        <v>19</v>
      </c>
      <c r="T166" s="29">
        <f>'Single-Family'!T166+'Multi-Family'!AC166+'Non-Residential - New Const'!T167</f>
        <v>10938033</v>
      </c>
      <c r="U166" s="30">
        <f t="shared" ref="U166:V166" si="192">SUM(C166+G166+I166+K166+M166+O166+Q166+S166+E166)</f>
        <v>291</v>
      </c>
      <c r="V166" s="31">
        <f t="shared" si="192"/>
        <v>109958691.8</v>
      </c>
      <c r="W166" s="51">
        <f>U166-Total!U153</f>
        <v>-9</v>
      </c>
      <c r="X166" s="52">
        <f>W166/Total!U153</f>
        <v>-0.03</v>
      </c>
      <c r="Y166" s="53">
        <f>V166-Total!V153</f>
        <v>37647758.81</v>
      </c>
      <c r="Z166" s="52">
        <f>Y166/Total!V153</f>
        <v>0.5206371602</v>
      </c>
      <c r="AA166" s="53">
        <f t="shared" si="187"/>
        <v>27346851.18</v>
      </c>
      <c r="AB166" s="4"/>
      <c r="AC166" s="4"/>
      <c r="AD166" s="4"/>
      <c r="AE166" s="4"/>
      <c r="AF166" s="4"/>
      <c r="AG166" s="4"/>
      <c r="AH166" s="4"/>
      <c r="AI166" s="4"/>
      <c r="AJ166" s="4"/>
      <c r="AK166" s="4"/>
      <c r="AL166" s="4"/>
      <c r="AM166" s="4"/>
      <c r="AN166" s="4"/>
      <c r="AO166" s="4"/>
      <c r="AP166" s="4"/>
      <c r="AQ166" s="4"/>
    </row>
    <row r="167" ht="12.75" customHeight="1">
      <c r="A167" s="15" t="s">
        <v>26</v>
      </c>
      <c r="B167" s="24">
        <v>2016.0</v>
      </c>
      <c r="C167" s="25">
        <f>'Single-Family'!C167+'Multi-Family'!C167+'Non-Residential - New Const'!C168</f>
        <v>4</v>
      </c>
      <c r="D167" s="26">
        <f>'Single-Family'!D167+'Multi-Family'!E167+'Non-Residential - New Const'!D168</f>
        <v>735335</v>
      </c>
      <c r="E167" s="25">
        <f>'Single-Family'!E167+'Multi-Family'!F167+'Non-Residential - New Const'!E168</f>
        <v>0</v>
      </c>
      <c r="F167" s="26">
        <f>'Single-Family'!F167+'Multi-Family'!H167+'Non-Residential - New Const'!F168</f>
        <v>0</v>
      </c>
      <c r="G167" s="25">
        <f>'Single-Family'!G167+'Multi-Family'!I167+'Non-Residential - New Const'!G168</f>
        <v>194</v>
      </c>
      <c r="H167" s="26">
        <f>'Single-Family'!H167+'Multi-Family'!K167+'Non-Residential - New Const'!H168</f>
        <v>42149198</v>
      </c>
      <c r="I167" s="25">
        <f>'Single-Family'!I167+'Multi-Family'!L167+'Non-Residential - New Const'!I168</f>
        <v>90</v>
      </c>
      <c r="J167" s="26">
        <f>'Single-Family'!J167+'Multi-Family'!N167+'Non-Residential - New Const'!J168</f>
        <v>52810369.44</v>
      </c>
      <c r="K167" s="25">
        <f>'Single-Family'!K167+'Multi-Family'!O167+'Non-Residential - New Const'!K168</f>
        <v>0</v>
      </c>
      <c r="L167" s="26">
        <f>'Single-Family'!L167+'Multi-Family'!Q167+'Non-Residential - New Const'!L168</f>
        <v>0</v>
      </c>
      <c r="M167" s="25">
        <f>'Single-Family'!M167+'Multi-Family'!R167+'Non-Residential - New Const'!M168</f>
        <v>8</v>
      </c>
      <c r="N167" s="26">
        <f>'Single-Family'!N167+'Multi-Family'!T167+'Non-Residential - New Const'!N168</f>
        <v>2009796</v>
      </c>
      <c r="O167" s="25">
        <f>'Single-Family'!O167+'Multi-Family'!U167+'Non-Residential - New Const'!O168</f>
        <v>0</v>
      </c>
      <c r="P167" s="26">
        <f>'Single-Family'!P167+'Multi-Family'!W167+'Non-Residential - New Const'!P168</f>
        <v>0</v>
      </c>
      <c r="Q167" s="25">
        <f>'Single-Family'!Q167+'Multi-Family'!X167+'Non-Residential - New Const'!Q168</f>
        <v>0</v>
      </c>
      <c r="R167" s="26">
        <f>'Single-Family'!R167+'Multi-Family'!Z167+'Non-Residential - New Const'!R168</f>
        <v>0</v>
      </c>
      <c r="S167" s="29">
        <f>'Single-Family'!S167+'Multi-Family'!AA167+'Non-Residential - New Const'!S168</f>
        <v>4</v>
      </c>
      <c r="T167" s="29">
        <f>'Single-Family'!T167+'Multi-Family'!AC167+'Non-Residential - New Const'!T168</f>
        <v>12507777</v>
      </c>
      <c r="U167" s="30">
        <f t="shared" ref="U167:V167" si="193">SUM(C167+G167+I167+K167+M167+O167+Q167+S167+E167)</f>
        <v>300</v>
      </c>
      <c r="V167" s="31">
        <f t="shared" si="193"/>
        <v>110212475.4</v>
      </c>
      <c r="W167" s="51">
        <f>U167-Total!U154</f>
        <v>6</v>
      </c>
      <c r="X167" s="52">
        <f>W167/Total!U154</f>
        <v>0.02040816327</v>
      </c>
      <c r="Y167" s="53">
        <f>V167-Total!V154</f>
        <v>21418051.44</v>
      </c>
      <c r="Z167" s="52">
        <f>Y167/Total!V154</f>
        <v>0.2412094192</v>
      </c>
      <c r="AA167" s="53">
        <f t="shared" si="187"/>
        <v>48764902.62</v>
      </c>
      <c r="AB167" s="4"/>
      <c r="AC167" s="4"/>
      <c r="AD167" s="4"/>
      <c r="AE167" s="4"/>
      <c r="AF167" s="4"/>
      <c r="AG167" s="4"/>
      <c r="AH167" s="4"/>
      <c r="AI167" s="4"/>
      <c r="AJ167" s="4"/>
      <c r="AK167" s="4"/>
      <c r="AL167" s="4"/>
      <c r="AM167" s="4"/>
      <c r="AN167" s="4"/>
      <c r="AO167" s="4"/>
      <c r="AP167" s="4"/>
      <c r="AQ167" s="4"/>
    </row>
    <row r="168" ht="12.75" customHeight="1">
      <c r="A168" s="15" t="s">
        <v>27</v>
      </c>
      <c r="B168" s="24">
        <v>2016.0</v>
      </c>
      <c r="C168" s="25">
        <f>'Single-Family'!C168+'Multi-Family'!C168+'Non-Residential - New Const'!C169</f>
        <v>12</v>
      </c>
      <c r="D168" s="26">
        <f>'Single-Family'!D168+'Multi-Family'!E168+'Non-Residential - New Const'!D169</f>
        <v>2265430</v>
      </c>
      <c r="E168" s="25">
        <f>'Single-Family'!E168+'Multi-Family'!F168+'Non-Residential - New Const'!E169</f>
        <v>3</v>
      </c>
      <c r="F168" s="26">
        <f>'Single-Family'!F168+'Multi-Family'!H168+'Non-Residential - New Const'!F169</f>
        <v>1012000</v>
      </c>
      <c r="G168" s="25">
        <f>'Single-Family'!G168+'Multi-Family'!I168+'Non-Residential - New Const'!G169</f>
        <v>122</v>
      </c>
      <c r="H168" s="26">
        <f>'Single-Family'!H168+'Multi-Family'!K168+'Non-Residential - New Const'!H169</f>
        <v>39449880.5</v>
      </c>
      <c r="I168" s="25">
        <f>'Single-Family'!I168+'Multi-Family'!L168+'Non-Residential - New Const'!I169</f>
        <v>75</v>
      </c>
      <c r="J168" s="26">
        <f>'Single-Family'!J168+'Multi-Family'!N168+'Non-Residential - New Const'!J169</f>
        <v>45181946</v>
      </c>
      <c r="K168" s="25">
        <f>'Single-Family'!K168+'Multi-Family'!O168+'Non-Residential - New Const'!K169</f>
        <v>0</v>
      </c>
      <c r="L168" s="26">
        <f>'Single-Family'!L168+'Multi-Family'!Q168+'Non-Residential - New Const'!L169</f>
        <v>0</v>
      </c>
      <c r="M168" s="25">
        <f>'Single-Family'!M168+'Multi-Family'!R168+'Non-Residential - New Const'!M169</f>
        <v>11</v>
      </c>
      <c r="N168" s="26">
        <f>'Single-Family'!N168+'Multi-Family'!T168+'Non-Residential - New Const'!N169</f>
        <v>2367055</v>
      </c>
      <c r="O168" s="25">
        <f>'Single-Family'!O168+'Multi-Family'!U168+'Non-Residential - New Const'!O169</f>
        <v>0</v>
      </c>
      <c r="P168" s="26">
        <f>'Single-Family'!P168+'Multi-Family'!W168+'Non-Residential - New Const'!P169</f>
        <v>0</v>
      </c>
      <c r="Q168" s="25">
        <f>'Single-Family'!Q168+'Multi-Family'!X168+'Non-Residential - New Const'!Q169</f>
        <v>0</v>
      </c>
      <c r="R168" s="26">
        <f>'Single-Family'!R168+'Multi-Family'!Z168+'Non-Residential - New Const'!R169</f>
        <v>0</v>
      </c>
      <c r="S168" s="29">
        <f>'Single-Family'!S168+'Multi-Family'!AA168+'Non-Residential - New Const'!S169</f>
        <v>8</v>
      </c>
      <c r="T168" s="29">
        <f>'Single-Family'!T168+'Multi-Family'!AC168+'Non-Residential - New Const'!T169</f>
        <v>11780306</v>
      </c>
      <c r="U168" s="30">
        <f t="shared" ref="U168:V168" si="194">SUM(C168+G168+I168+K168+M168+O168+Q168+S168+E168)</f>
        <v>231</v>
      </c>
      <c r="V168" s="31">
        <f t="shared" si="194"/>
        <v>102056617.5</v>
      </c>
      <c r="W168" s="51">
        <f>U168-Total!U155</f>
        <v>-77</v>
      </c>
      <c r="X168" s="52">
        <f>W168/Total!U155</f>
        <v>-0.25</v>
      </c>
      <c r="Y168" s="53">
        <f>V168-Total!V155</f>
        <v>-4524194.5</v>
      </c>
      <c r="Z168" s="52">
        <f>Y168/Total!V155</f>
        <v>-0.0424484897</v>
      </c>
      <c r="AA168" s="53">
        <f t="shared" si="187"/>
        <v>44240708.12</v>
      </c>
      <c r="AB168" s="4"/>
      <c r="AC168" s="4"/>
      <c r="AD168" s="4"/>
      <c r="AE168" s="4"/>
      <c r="AF168" s="4"/>
      <c r="AG168" s="4"/>
      <c r="AH168" s="4"/>
      <c r="AI168" s="4"/>
      <c r="AJ168" s="4"/>
      <c r="AK168" s="4"/>
      <c r="AL168" s="4"/>
      <c r="AM168" s="4"/>
      <c r="AN168" s="4"/>
      <c r="AO168" s="4"/>
      <c r="AP168" s="4"/>
      <c r="AQ168" s="4"/>
    </row>
    <row r="169" ht="12.75" customHeight="1">
      <c r="A169" s="15" t="s">
        <v>28</v>
      </c>
      <c r="B169" s="24">
        <v>2016.0</v>
      </c>
      <c r="C169" s="25">
        <f>'Single-Family'!C169+'Multi-Family'!C169+'Non-Residential - New Const'!C170</f>
        <v>9</v>
      </c>
      <c r="D169" s="26">
        <f>'Single-Family'!D169+'Multi-Family'!E169+'Non-Residential - New Const'!D170</f>
        <v>3030562</v>
      </c>
      <c r="E169" s="25">
        <f>'Single-Family'!E169+'Multi-Family'!F169+'Non-Residential - New Const'!E170</f>
        <v>0</v>
      </c>
      <c r="F169" s="26">
        <f>'Single-Family'!F169+'Multi-Family'!H169+'Non-Residential - New Const'!F170</f>
        <v>0</v>
      </c>
      <c r="G169" s="25">
        <f>'Single-Family'!G169+'Multi-Family'!I169+'Non-Residential - New Const'!G170</f>
        <v>138</v>
      </c>
      <c r="H169" s="26">
        <f>'Single-Family'!H169+'Multi-Family'!K169+'Non-Residential - New Const'!H170</f>
        <v>57449238</v>
      </c>
      <c r="I169" s="25">
        <f>'Single-Family'!I169+'Multi-Family'!L169+'Non-Residential - New Const'!I170</f>
        <v>60</v>
      </c>
      <c r="J169" s="26">
        <f>'Single-Family'!J169+'Multi-Family'!N169+'Non-Residential - New Const'!J170</f>
        <v>24094769</v>
      </c>
      <c r="K169" s="25">
        <f>'Single-Family'!K169+'Multi-Family'!O169+'Non-Residential - New Const'!K170</f>
        <v>0</v>
      </c>
      <c r="L169" s="26">
        <f>'Single-Family'!L169+'Multi-Family'!Q169+'Non-Residential - New Const'!L170</f>
        <v>0</v>
      </c>
      <c r="M169" s="25">
        <f>'Single-Family'!M169+'Multi-Family'!R169+'Non-Residential - New Const'!M170</f>
        <v>4</v>
      </c>
      <c r="N169" s="26">
        <f>'Single-Family'!N169+'Multi-Family'!T169+'Non-Residential - New Const'!N170</f>
        <v>1132649</v>
      </c>
      <c r="O169" s="25">
        <f>'Single-Family'!O169+'Multi-Family'!U169+'Non-Residential - New Const'!O170</f>
        <v>0</v>
      </c>
      <c r="P169" s="26">
        <f>'Single-Family'!P169+'Multi-Family'!W169+'Non-Residential - New Const'!P170</f>
        <v>0</v>
      </c>
      <c r="Q169" s="25">
        <f>'Single-Family'!Q169+'Multi-Family'!X169+'Non-Residential - New Const'!Q170</f>
        <v>0</v>
      </c>
      <c r="R169" s="26">
        <f>'Single-Family'!R169+'Multi-Family'!Z169+'Non-Residential - New Const'!R170</f>
        <v>0</v>
      </c>
      <c r="S169" s="29">
        <f>'Single-Family'!S169+'Multi-Family'!AA169+'Non-Residential - New Const'!S170</f>
        <v>16</v>
      </c>
      <c r="T169" s="29">
        <f>'Single-Family'!T169+'Multi-Family'!AC169+'Non-Residential - New Const'!T170</f>
        <v>8067416</v>
      </c>
      <c r="U169" s="30">
        <f t="shared" ref="U169:V169" si="195">SUM(C169+G169+I169+K169+M169+O169+Q169+S169+E169)</f>
        <v>227</v>
      </c>
      <c r="V169" s="31">
        <f t="shared" si="195"/>
        <v>93774634</v>
      </c>
      <c r="W169" s="51">
        <f>U169-Total!U156</f>
        <v>-33</v>
      </c>
      <c r="X169" s="52">
        <f>W169/Total!U156</f>
        <v>-0.1269230769</v>
      </c>
      <c r="Y169" s="53">
        <f>V169-Total!V156</f>
        <v>-19292306</v>
      </c>
      <c r="Z169" s="52">
        <f>Y169/Total!V156</f>
        <v>-0.1706272939</v>
      </c>
      <c r="AA169" s="53">
        <f t="shared" si="187"/>
        <v>24948402.12</v>
      </c>
      <c r="AB169" s="4"/>
      <c r="AC169" s="4"/>
      <c r="AD169" s="4"/>
      <c r="AE169" s="4"/>
      <c r="AF169" s="4"/>
      <c r="AG169" s="4"/>
      <c r="AH169" s="4"/>
      <c r="AI169" s="4"/>
      <c r="AJ169" s="4"/>
      <c r="AK169" s="4"/>
      <c r="AL169" s="4"/>
      <c r="AM169" s="4"/>
      <c r="AN169" s="4"/>
      <c r="AO169" s="4"/>
      <c r="AP169" s="4"/>
      <c r="AQ169" s="4"/>
    </row>
    <row r="170" ht="12.75" customHeight="1">
      <c r="A170" s="15" t="s">
        <v>29</v>
      </c>
      <c r="B170" s="24">
        <v>2016.0</v>
      </c>
      <c r="C170" s="25">
        <f>'Single-Family'!C170+'Multi-Family'!C170+'Non-Residential - New Const'!C171</f>
        <v>6</v>
      </c>
      <c r="D170" s="26">
        <f>'Single-Family'!D170+'Multi-Family'!E170+'Non-Residential - New Const'!D171</f>
        <v>954445</v>
      </c>
      <c r="E170" s="25">
        <f>'Single-Family'!E170+'Multi-Family'!F170+'Non-Residential - New Const'!E171</f>
        <v>4</v>
      </c>
      <c r="F170" s="26">
        <f>'Single-Family'!F170+'Multi-Family'!H170+'Non-Residential - New Const'!F171</f>
        <v>1320700</v>
      </c>
      <c r="G170" s="25">
        <f>'Single-Family'!G170+'Multi-Family'!I170+'Non-Residential - New Const'!G171</f>
        <v>139</v>
      </c>
      <c r="H170" s="26">
        <f>'Single-Family'!H170+'Multi-Family'!K170+'Non-Residential - New Const'!H171</f>
        <v>44391480</v>
      </c>
      <c r="I170" s="25">
        <f>'Single-Family'!I170+'Multi-Family'!L170+'Non-Residential - New Const'!I171</f>
        <v>92</v>
      </c>
      <c r="J170" s="26">
        <f>'Single-Family'!J170+'Multi-Family'!N170+'Non-Residential - New Const'!J171</f>
        <v>28783389</v>
      </c>
      <c r="K170" s="25">
        <f>'Single-Family'!K170+'Multi-Family'!O170+'Non-Residential - New Const'!K171</f>
        <v>0</v>
      </c>
      <c r="L170" s="26">
        <f>'Single-Family'!L170+'Multi-Family'!Q170+'Non-Residential - New Const'!L171</f>
        <v>0</v>
      </c>
      <c r="M170" s="25">
        <f>'Single-Family'!M170+'Multi-Family'!R170+'Non-Residential - New Const'!M171</f>
        <v>8</v>
      </c>
      <c r="N170" s="26">
        <f>'Single-Family'!N170+'Multi-Family'!T170+'Non-Residential - New Const'!N171</f>
        <v>1519441</v>
      </c>
      <c r="O170" s="25">
        <f>'Single-Family'!O170+'Multi-Family'!U170+'Non-Residential - New Const'!O171</f>
        <v>0</v>
      </c>
      <c r="P170" s="26">
        <f>'Single-Family'!P170+'Multi-Family'!W170+'Non-Residential - New Const'!P171</f>
        <v>0</v>
      </c>
      <c r="Q170" s="25">
        <f>'Single-Family'!Q170+'Multi-Family'!X170+'Non-Residential - New Const'!Q171</f>
        <v>0</v>
      </c>
      <c r="R170" s="26">
        <f>'Single-Family'!R170+'Multi-Family'!Z170+'Non-Residential - New Const'!R171</f>
        <v>0</v>
      </c>
      <c r="S170" s="29">
        <f>'Single-Family'!S170+'Multi-Family'!AA170+'Non-Residential - New Const'!S171</f>
        <v>7</v>
      </c>
      <c r="T170" s="29">
        <f>'Single-Family'!T170+'Multi-Family'!AC170+'Non-Residential - New Const'!T171</f>
        <v>1521311</v>
      </c>
      <c r="U170" s="30">
        <f t="shared" ref="U170:V170" si="196">SUM(C170+G170+I170+K170+M170+O170+Q170+S170+E170)</f>
        <v>256</v>
      </c>
      <c r="V170" s="31">
        <f t="shared" si="196"/>
        <v>78490766</v>
      </c>
      <c r="W170" s="51">
        <f>U170-Total!U157</f>
        <v>6</v>
      </c>
      <c r="X170" s="52">
        <f>W170/Total!U157</f>
        <v>0.024</v>
      </c>
      <c r="Y170" s="53">
        <f>V170-Total!V157</f>
        <v>11701586</v>
      </c>
      <c r="Z170" s="52">
        <f>Y170/Total!V157</f>
        <v>0.1752018216</v>
      </c>
      <c r="AA170" s="53">
        <f t="shared" si="187"/>
        <v>36649988.12</v>
      </c>
      <c r="AB170" s="4"/>
      <c r="AC170" s="4"/>
      <c r="AD170" s="4"/>
      <c r="AE170" s="4"/>
      <c r="AF170" s="4"/>
      <c r="AG170" s="4"/>
      <c r="AH170" s="4"/>
      <c r="AI170" s="4"/>
      <c r="AJ170" s="4"/>
      <c r="AK170" s="4"/>
      <c r="AL170" s="4"/>
      <c r="AM170" s="4"/>
      <c r="AN170" s="4"/>
      <c r="AO170" s="4"/>
      <c r="AP170" s="4"/>
      <c r="AQ170" s="4"/>
    </row>
    <row r="171" ht="12.75" customHeight="1">
      <c r="A171" s="15" t="s">
        <v>30</v>
      </c>
      <c r="B171" s="24">
        <v>2016.0</v>
      </c>
      <c r="C171" s="25">
        <f>'Single-Family'!C171+'Multi-Family'!C171+'Non-Residential - New Const'!C172</f>
        <v>8</v>
      </c>
      <c r="D171" s="26">
        <f>'Single-Family'!D171+'Multi-Family'!E171+'Non-Residential - New Const'!D172</f>
        <v>1252059.51</v>
      </c>
      <c r="E171" s="25">
        <f>'Single-Family'!E171+'Multi-Family'!F171+'Non-Residential - New Const'!E172</f>
        <v>0</v>
      </c>
      <c r="F171" s="26">
        <f>'Single-Family'!F171+'Multi-Family'!H171+'Non-Residential - New Const'!F172</f>
        <v>0</v>
      </c>
      <c r="G171" s="25">
        <f>'Single-Family'!G171+'Multi-Family'!I171+'Non-Residential - New Const'!G172</f>
        <v>111</v>
      </c>
      <c r="H171" s="26">
        <f>'Single-Family'!H171+'Multi-Family'!K171+'Non-Residential - New Const'!H172</f>
        <v>30913594</v>
      </c>
      <c r="I171" s="25">
        <f>'Single-Family'!I171+'Multi-Family'!L171+'Non-Residential - New Const'!I172</f>
        <v>88</v>
      </c>
      <c r="J171" s="26">
        <f>'Single-Family'!J171+'Multi-Family'!N171+'Non-Residential - New Const'!J172</f>
        <v>23069148</v>
      </c>
      <c r="K171" s="25">
        <f>'Single-Family'!K171+'Multi-Family'!O171+'Non-Residential - New Const'!K172</f>
        <v>0</v>
      </c>
      <c r="L171" s="26">
        <f>'Single-Family'!L171+'Multi-Family'!Q171+'Non-Residential - New Const'!L172</f>
        <v>0</v>
      </c>
      <c r="M171" s="25">
        <f>'Single-Family'!M171+'Multi-Family'!R171+'Non-Residential - New Const'!M172</f>
        <v>9</v>
      </c>
      <c r="N171" s="26">
        <f>'Single-Family'!N171+'Multi-Family'!T171+'Non-Residential - New Const'!N172</f>
        <v>2059187</v>
      </c>
      <c r="O171" s="25">
        <f>'Single-Family'!O171+'Multi-Family'!U171+'Non-Residential - New Const'!O172</f>
        <v>0</v>
      </c>
      <c r="P171" s="26">
        <f>'Single-Family'!P171+'Multi-Family'!W171+'Non-Residential - New Const'!P172</f>
        <v>0</v>
      </c>
      <c r="Q171" s="25">
        <f>'Single-Family'!Q171+'Multi-Family'!X171+'Non-Residential - New Const'!Q172</f>
        <v>0</v>
      </c>
      <c r="R171" s="26">
        <f>'Single-Family'!R171+'Multi-Family'!Z171+'Non-Residential - New Const'!R172</f>
        <v>0</v>
      </c>
      <c r="S171" s="29">
        <f>'Single-Family'!S171+'Multi-Family'!AA171+'Non-Residential - New Const'!S172</f>
        <v>4</v>
      </c>
      <c r="T171" s="29">
        <f>'Single-Family'!T171+'Multi-Family'!AC171+'Non-Residential - New Const'!T172</f>
        <v>672712</v>
      </c>
      <c r="U171" s="30">
        <f t="shared" ref="U171:V171" si="197">SUM(C171+G171+I171+K171+M171+O171+Q171+S171+E171)</f>
        <v>220</v>
      </c>
      <c r="V171" s="31">
        <f t="shared" si="197"/>
        <v>57966700.51</v>
      </c>
      <c r="W171" s="51">
        <f>U171-Total!U158</f>
        <v>36</v>
      </c>
      <c r="X171" s="52">
        <f>W171/Total!U158</f>
        <v>0.1956521739</v>
      </c>
      <c r="Y171" s="53">
        <f>V171-Total!V158</f>
        <v>1139122.51</v>
      </c>
      <c r="Z171" s="52">
        <f>Y171/Total!V158</f>
        <v>0.02004524124</v>
      </c>
      <c r="AA171" s="53">
        <f t="shared" si="187"/>
        <v>37789110.63</v>
      </c>
      <c r="AB171" s="4"/>
      <c r="AC171" s="4"/>
      <c r="AD171" s="4"/>
      <c r="AE171" s="4"/>
      <c r="AF171" s="4"/>
      <c r="AG171" s="4"/>
      <c r="AH171" s="4"/>
      <c r="AI171" s="4"/>
      <c r="AJ171" s="4"/>
      <c r="AK171" s="4"/>
      <c r="AL171" s="4"/>
      <c r="AM171" s="4"/>
      <c r="AN171" s="4"/>
      <c r="AO171" s="4"/>
      <c r="AP171" s="4"/>
      <c r="AQ171" s="4"/>
    </row>
    <row r="172" ht="12.75" customHeight="1">
      <c r="A172" s="23" t="s">
        <v>31</v>
      </c>
      <c r="B172" s="40">
        <v>2016.0</v>
      </c>
      <c r="C172" s="41">
        <f t="shared" ref="C172:W172" si="198">SUM(C160:C171)</f>
        <v>109</v>
      </c>
      <c r="D172" s="42">
        <f t="shared" si="198"/>
        <v>18929951.78</v>
      </c>
      <c r="E172" s="41">
        <f t="shared" si="198"/>
        <v>70</v>
      </c>
      <c r="F172" s="42">
        <f t="shared" si="198"/>
        <v>20815011</v>
      </c>
      <c r="G172" s="41">
        <f t="shared" si="198"/>
        <v>1667</v>
      </c>
      <c r="H172" s="42">
        <f t="shared" si="198"/>
        <v>459784365.4</v>
      </c>
      <c r="I172" s="41">
        <f t="shared" si="198"/>
        <v>1028</v>
      </c>
      <c r="J172" s="42">
        <f t="shared" si="198"/>
        <v>402694629.4</v>
      </c>
      <c r="K172" s="41">
        <f t="shared" si="198"/>
        <v>4</v>
      </c>
      <c r="L172" s="42">
        <f t="shared" si="198"/>
        <v>1242000</v>
      </c>
      <c r="M172" s="41">
        <f t="shared" si="198"/>
        <v>86</v>
      </c>
      <c r="N172" s="42">
        <f t="shared" si="198"/>
        <v>21559581</v>
      </c>
      <c r="O172" s="41">
        <f t="shared" si="198"/>
        <v>0</v>
      </c>
      <c r="P172" s="42">
        <f t="shared" si="198"/>
        <v>0</v>
      </c>
      <c r="Q172" s="41">
        <f t="shared" si="198"/>
        <v>0</v>
      </c>
      <c r="R172" s="42">
        <f t="shared" si="198"/>
        <v>0</v>
      </c>
      <c r="S172" s="45">
        <f t="shared" si="198"/>
        <v>89</v>
      </c>
      <c r="T172" s="45">
        <f t="shared" si="198"/>
        <v>93705394</v>
      </c>
      <c r="U172" s="46">
        <f t="shared" si="198"/>
        <v>3053</v>
      </c>
      <c r="V172" s="47">
        <f t="shared" si="198"/>
        <v>1018730933</v>
      </c>
      <c r="W172" s="54">
        <f t="shared" si="198"/>
        <v>-6</v>
      </c>
      <c r="X172" s="55">
        <f>W172/Total!U159</f>
        <v>-0.001961425302</v>
      </c>
      <c r="Y172" s="56">
        <f>SUM(Y160:Y171)</f>
        <v>37789110.63</v>
      </c>
      <c r="Z172" s="55">
        <f>Y172/Total!V159</f>
        <v>0.03852329443</v>
      </c>
      <c r="AA172" s="56">
        <f t="shared" ref="AA172:AA173" si="200">Y172</f>
        <v>37789110.63</v>
      </c>
      <c r="AB172" s="15"/>
      <c r="AC172" s="15"/>
      <c r="AD172" s="15"/>
      <c r="AE172" s="15"/>
      <c r="AF172" s="15"/>
      <c r="AG172" s="15"/>
      <c r="AH172" s="15"/>
      <c r="AI172" s="15"/>
      <c r="AJ172" s="15"/>
      <c r="AK172" s="15"/>
      <c r="AL172" s="15"/>
      <c r="AM172" s="15"/>
      <c r="AN172" s="15"/>
      <c r="AO172" s="15"/>
      <c r="AP172" s="15"/>
      <c r="AQ172" s="15"/>
    </row>
    <row r="173" ht="12.75" customHeight="1">
      <c r="A173" s="15" t="s">
        <v>19</v>
      </c>
      <c r="B173" s="24">
        <v>2017.0</v>
      </c>
      <c r="C173" s="25">
        <f>'Single-Family'!C173+'Multi-Family'!C173+'Non-Residential - New Const'!C174</f>
        <v>6</v>
      </c>
      <c r="D173" s="26">
        <f>'Single-Family'!D173+'Multi-Family'!E173+'Non-Residential - New Const'!D174</f>
        <v>449793</v>
      </c>
      <c r="E173" s="25">
        <f>'Single-Family'!E173+'Multi-Family'!F173+'Non-Residential - New Const'!E174</f>
        <v>5</v>
      </c>
      <c r="F173" s="26">
        <f>'Single-Family'!F173+'Multi-Family'!H173+'Non-Residential - New Const'!F174</f>
        <v>326500</v>
      </c>
      <c r="G173" s="25">
        <f>'Single-Family'!G173+'Multi-Family'!I173+'Non-Residential - New Const'!G174</f>
        <v>59</v>
      </c>
      <c r="H173" s="26">
        <f>'Single-Family'!H173+'Multi-Family'!K173+'Non-Residential - New Const'!H174</f>
        <v>8983602</v>
      </c>
      <c r="I173" s="25">
        <f>'Single-Family'!I173+'Multi-Family'!L173+'Non-Residential - New Const'!I174</f>
        <v>43</v>
      </c>
      <c r="J173" s="26">
        <f>'Single-Family'!J173+'Multi-Family'!N173+'Non-Residential - New Const'!J174</f>
        <v>11005426</v>
      </c>
      <c r="K173" s="25">
        <f>'Single-Family'!K173+'Multi-Family'!O173+'Non-Residential - New Const'!K174</f>
        <v>0</v>
      </c>
      <c r="L173" s="26">
        <f>'Single-Family'!L173+'Multi-Family'!Q173+'Non-Residential - New Const'!L174</f>
        <v>0</v>
      </c>
      <c r="M173" s="25">
        <f>'Single-Family'!M173+'Multi-Family'!R173+'Non-Residential - New Const'!M174</f>
        <v>6</v>
      </c>
      <c r="N173" s="26">
        <f>'Single-Family'!N173+'Multi-Family'!T173+'Non-Residential - New Const'!N174</f>
        <v>1712158</v>
      </c>
      <c r="O173" s="25">
        <f>'Single-Family'!O173+'Multi-Family'!U173+'Non-Residential - New Const'!O174</f>
        <v>0</v>
      </c>
      <c r="P173" s="26">
        <f>'Single-Family'!P173+'Multi-Family'!W173+'Non-Residential - New Const'!P174</f>
        <v>0</v>
      </c>
      <c r="Q173" s="25">
        <f>'Single-Family'!Q173+'Multi-Family'!X173+'Non-Residential - New Const'!Q174</f>
        <v>0</v>
      </c>
      <c r="R173" s="26">
        <f>'Single-Family'!R173+'Multi-Family'!Z173+'Non-Residential - New Const'!R174</f>
        <v>0</v>
      </c>
      <c r="S173" s="29">
        <f>'Single-Family'!S173+'Multi-Family'!AB173+'Non-Residential - New Const'!S174</f>
        <v>8</v>
      </c>
      <c r="T173" s="29">
        <f>'Single-Family'!T173+'Multi-Family'!AC173+'Non-Residential - New Const'!T174</f>
        <v>1503303</v>
      </c>
      <c r="U173" s="30">
        <f t="shared" ref="U173:V173" si="199">E173+S173+Q173+O173+M173+K173+I173+G173+C173</f>
        <v>127</v>
      </c>
      <c r="V173" s="31">
        <f t="shared" si="199"/>
        <v>23980782</v>
      </c>
      <c r="W173" s="51">
        <f>U173-Total!U160</f>
        <v>-21</v>
      </c>
      <c r="X173" s="52">
        <f>W173/Total!U160</f>
        <v>-0.1418918919</v>
      </c>
      <c r="Y173" s="53">
        <f>V173-Total!V160</f>
        <v>-27094445.28</v>
      </c>
      <c r="Z173" s="52">
        <f>Y173/Total!V160</f>
        <v>-0.5304811495</v>
      </c>
      <c r="AA173" s="53">
        <f t="shared" si="200"/>
        <v>-27094445.28</v>
      </c>
      <c r="AB173" s="4"/>
      <c r="AC173" s="37">
        <f t="array" ref="AC173:AN174">TRANSPOSE(U173:V184)</f>
        <v>127</v>
      </c>
      <c r="AD173" s="37">
        <v>238.0</v>
      </c>
      <c r="AE173" s="37">
        <v>244.0</v>
      </c>
      <c r="AF173" s="37">
        <v>308.0</v>
      </c>
      <c r="AG173" s="37">
        <v>380.0</v>
      </c>
      <c r="AH173" s="37">
        <v>405.0</v>
      </c>
      <c r="AI173" s="37">
        <v>279.0</v>
      </c>
      <c r="AJ173" s="37">
        <v>246.0</v>
      </c>
      <c r="AK173" s="37">
        <v>365.0</v>
      </c>
      <c r="AL173" s="37">
        <v>255.0</v>
      </c>
      <c r="AM173" s="37">
        <v>323.0</v>
      </c>
      <c r="AN173" s="37">
        <v>230.0</v>
      </c>
      <c r="AO173" s="4"/>
      <c r="AP173" s="4"/>
      <c r="AQ173" s="4"/>
    </row>
    <row r="174" ht="12.75" customHeight="1">
      <c r="A174" s="15" t="s">
        <v>20</v>
      </c>
      <c r="B174" s="24">
        <v>2017.0</v>
      </c>
      <c r="C174" s="25">
        <f>'Single-Family'!C174+'Multi-Family'!C174+'Non-Residential - New Const'!C175</f>
        <v>7</v>
      </c>
      <c r="D174" s="26">
        <f>'Single-Family'!D174+'Multi-Family'!E174+'Non-Residential - New Const'!D175</f>
        <v>1137002.5</v>
      </c>
      <c r="E174" s="25">
        <f>'Single-Family'!E174+'Multi-Family'!F174+'Non-Residential - New Const'!E175</f>
        <v>7</v>
      </c>
      <c r="F174" s="26">
        <f>'Single-Family'!F174+'Multi-Family'!H174+'Non-Residential - New Const'!F175</f>
        <v>450000</v>
      </c>
      <c r="G174" s="25">
        <f>'Single-Family'!G174+'Multi-Family'!I174+'Non-Residential - New Const'!G175</f>
        <v>165</v>
      </c>
      <c r="H174" s="26">
        <f>'Single-Family'!H174+'Multi-Family'!K174+'Non-Residential - New Const'!H175</f>
        <v>39768144</v>
      </c>
      <c r="I174" s="25">
        <f>'Single-Family'!I174+'Multi-Family'!L174+'Non-Residential - New Const'!I175</f>
        <v>43</v>
      </c>
      <c r="J174" s="26">
        <f>'Single-Family'!J174+'Multi-Family'!N174+'Non-Residential - New Const'!J175</f>
        <v>13779803</v>
      </c>
      <c r="K174" s="25">
        <f>'Single-Family'!K174+'Multi-Family'!O174+'Non-Residential - New Const'!K175</f>
        <v>0</v>
      </c>
      <c r="L174" s="26">
        <f>'Single-Family'!L174+'Multi-Family'!Q174+'Non-Residential - New Const'!L175</f>
        <v>0</v>
      </c>
      <c r="M174" s="25">
        <f>'Single-Family'!M174+'Multi-Family'!R174+'Non-Residential - New Const'!M175</f>
        <v>5</v>
      </c>
      <c r="N174" s="26">
        <f>'Single-Family'!N174+'Multi-Family'!T174+'Non-Residential - New Const'!N175</f>
        <v>3294859</v>
      </c>
      <c r="O174" s="25">
        <f>'Single-Family'!O174+'Multi-Family'!U174+'Non-Residential - New Const'!O175</f>
        <v>0</v>
      </c>
      <c r="P174" s="26">
        <f>'Single-Family'!P174+'Multi-Family'!W174+'Non-Residential - New Const'!P175</f>
        <v>0</v>
      </c>
      <c r="Q174" s="25">
        <f>'Single-Family'!Q174+'Multi-Family'!X174+'Non-Residential - New Const'!Q175</f>
        <v>2</v>
      </c>
      <c r="R174" s="26">
        <f>'Single-Family'!R174+'Multi-Family'!Z174+'Non-Residential - New Const'!R175</f>
        <v>321877</v>
      </c>
      <c r="S174" s="29">
        <f>'Single-Family'!S174+'Multi-Family'!AB174+'Non-Residential - New Const'!S175</f>
        <v>9</v>
      </c>
      <c r="T174" s="29">
        <f>'Single-Family'!T174+'Multi-Family'!AC174+'Non-Residential - New Const'!T175</f>
        <v>2317742</v>
      </c>
      <c r="U174" s="30">
        <f t="shared" ref="U174:V174" si="201">E174+S174+Q174+O174+M174+K174+I174+G174+C174</f>
        <v>238</v>
      </c>
      <c r="V174" s="31">
        <f t="shared" si="201"/>
        <v>61069427.5</v>
      </c>
      <c r="W174" s="51">
        <f>U174-Total!U161</f>
        <v>43</v>
      </c>
      <c r="X174" s="52">
        <f>W174/Total!U161</f>
        <v>0.2205128205</v>
      </c>
      <c r="Y174" s="53">
        <f>V174-Total!V161</f>
        <v>-11174868.5</v>
      </c>
      <c r="Z174" s="52">
        <f>Y174/Total!V161</f>
        <v>-0.154681672</v>
      </c>
      <c r="AA174" s="53">
        <f t="shared" ref="AA174:AA184" si="203">AA173+Y174</f>
        <v>-38269313.78</v>
      </c>
      <c r="AB174" s="4"/>
      <c r="AC174" s="37">
        <v>2.3980782E7</v>
      </c>
      <c r="AD174" s="37">
        <v>6.10694275E7</v>
      </c>
      <c r="AE174" s="37">
        <v>6.313498577E7</v>
      </c>
      <c r="AF174" s="37">
        <v>8.055937256E7</v>
      </c>
      <c r="AG174" s="37">
        <v>1.3356919488E8</v>
      </c>
      <c r="AH174" s="37">
        <v>4.6816772636E8</v>
      </c>
      <c r="AI174" s="37">
        <v>1.3152915578999999E8</v>
      </c>
      <c r="AJ174" s="37">
        <v>9.335946009E7</v>
      </c>
      <c r="AK174" s="37">
        <v>9.771065223E7</v>
      </c>
      <c r="AL174" s="37">
        <v>2.0685661220000002E8</v>
      </c>
      <c r="AM174" s="37">
        <v>2.0528052466E8</v>
      </c>
      <c r="AN174" s="37">
        <v>2.1139302866E8</v>
      </c>
      <c r="AO174" s="4"/>
      <c r="AP174" s="4"/>
      <c r="AQ174" s="4"/>
    </row>
    <row r="175" ht="12.75" customHeight="1">
      <c r="A175" s="15" t="s">
        <v>21</v>
      </c>
      <c r="B175" s="24">
        <v>2017.0</v>
      </c>
      <c r="C175" s="25">
        <f>'Single-Family'!C175+'Multi-Family'!C175+'Non-Residential - New Const'!C176</f>
        <v>19</v>
      </c>
      <c r="D175" s="26">
        <f>'Single-Family'!D175+'Multi-Family'!E175+'Non-Residential - New Const'!D176</f>
        <v>3922255</v>
      </c>
      <c r="E175" s="25">
        <f>'Single-Family'!E175+'Multi-Family'!F174+'Non-Residential - New Const'!E176</f>
        <v>2</v>
      </c>
      <c r="F175" s="26">
        <f>'Single-Family'!F175+'Multi-Family'!H175+'Non-Residential - New Const'!F176</f>
        <v>2304085</v>
      </c>
      <c r="G175" s="25">
        <f>'Single-Family'!G175+'Multi-Family'!I175+'Non-Residential - New Const'!G176</f>
        <v>63</v>
      </c>
      <c r="H175" s="26">
        <f>'Single-Family'!H175+'Multi-Family'!K175+'Non-Residential - New Const'!H176</f>
        <v>9792633</v>
      </c>
      <c r="I175" s="25">
        <f>'Single-Family'!I175+'Multi-Family'!L175+'Non-Residential - New Const'!I176</f>
        <v>127</v>
      </c>
      <c r="J175" s="26">
        <f>'Single-Family'!J175+'Multi-Family'!N175+'Non-Residential - New Const'!J176</f>
        <v>35123653.02</v>
      </c>
      <c r="K175" s="25">
        <f>'Single-Family'!K175+'Multi-Family'!O175+'Non-Residential - New Const'!K176</f>
        <v>1</v>
      </c>
      <c r="L175" s="26">
        <f>'Single-Family'!L175+'Multi-Family'!Q175+'Non-Residential - New Const'!L176</f>
        <v>275000</v>
      </c>
      <c r="M175" s="25">
        <f>'Single-Family'!M175+'Multi-Family'!R175+'Non-Residential - New Const'!M176</f>
        <v>15</v>
      </c>
      <c r="N175" s="26">
        <f>'Single-Family'!N175+'Multi-Family'!T175+'Non-Residential - New Const'!N176</f>
        <v>3905496</v>
      </c>
      <c r="O175" s="25">
        <f>'Single-Family'!O175+'Multi-Family'!U175+'Non-Residential - New Const'!O176</f>
        <v>3</v>
      </c>
      <c r="P175" s="26">
        <f>'Single-Family'!P175+'Multi-Family'!W175+'Non-Residential - New Const'!P176</f>
        <v>595000</v>
      </c>
      <c r="Q175" s="25">
        <f>'Single-Family'!Q175+'Multi-Family'!X175+'Non-Residential - New Const'!Q176</f>
        <v>4</v>
      </c>
      <c r="R175" s="26">
        <f>'Single-Family'!R175+'Multi-Family'!Z175+'Non-Residential - New Const'!R176</f>
        <v>5039152.75</v>
      </c>
      <c r="S175" s="29">
        <f>'Single-Family'!S175+'Multi-Family'!AB175+'Non-Residential - New Const'!S176</f>
        <v>10</v>
      </c>
      <c r="T175" s="29">
        <f>'Single-Family'!T175+'Multi-Family'!AC175+'Non-Residential - New Const'!T176</f>
        <v>2177711</v>
      </c>
      <c r="U175" s="30">
        <f t="shared" ref="U175:V175" si="202">E175+S175+Q175+O175+M175+K175+I175+G175+C175</f>
        <v>244</v>
      </c>
      <c r="V175" s="31">
        <f t="shared" si="202"/>
        <v>63134985.77</v>
      </c>
      <c r="W175" s="51">
        <f>U175-Total!U162</f>
        <v>-57</v>
      </c>
      <c r="X175" s="52">
        <f>W175/Total!U162</f>
        <v>-0.1893687708</v>
      </c>
      <c r="Y175" s="53">
        <f>V175-Total!V162</f>
        <v>-30460479.42</v>
      </c>
      <c r="Z175" s="52">
        <f>Y175/Total!V162</f>
        <v>-0.32544824</v>
      </c>
      <c r="AA175" s="53">
        <f t="shared" si="203"/>
        <v>-68729793.2</v>
      </c>
      <c r="AB175" s="4"/>
      <c r="AC175" s="57">
        <f t="shared" ref="AC175:AN175" si="204">AC174/$AC$137</f>
        <v>23.980782</v>
      </c>
      <c r="AD175" s="57">
        <f t="shared" si="204"/>
        <v>61.0694275</v>
      </c>
      <c r="AE175" s="57">
        <f t="shared" si="204"/>
        <v>63.13498577</v>
      </c>
      <c r="AF175" s="57">
        <f t="shared" si="204"/>
        <v>80.55937256</v>
      </c>
      <c r="AG175" s="57">
        <f t="shared" si="204"/>
        <v>133.5691949</v>
      </c>
      <c r="AH175" s="57">
        <f t="shared" si="204"/>
        <v>468.1677264</v>
      </c>
      <c r="AI175" s="57">
        <f t="shared" si="204"/>
        <v>131.5291558</v>
      </c>
      <c r="AJ175" s="57">
        <f t="shared" si="204"/>
        <v>93.35946009</v>
      </c>
      <c r="AK175" s="57">
        <f t="shared" si="204"/>
        <v>97.71065223</v>
      </c>
      <c r="AL175" s="57">
        <f t="shared" si="204"/>
        <v>206.8566122</v>
      </c>
      <c r="AM175" s="57">
        <f t="shared" si="204"/>
        <v>205.2805247</v>
      </c>
      <c r="AN175" s="57">
        <f t="shared" si="204"/>
        <v>211.3930287</v>
      </c>
      <c r="AO175" s="4"/>
      <c r="AP175" s="4"/>
      <c r="AQ175" s="4"/>
    </row>
    <row r="176" ht="12.75" customHeight="1">
      <c r="A176" s="15" t="s">
        <v>22</v>
      </c>
      <c r="B176" s="24">
        <v>2017.0</v>
      </c>
      <c r="C176" s="25">
        <f>'Single-Family'!C176+'Multi-Family'!C176+'Non-Residential - New Const'!C177</f>
        <v>18</v>
      </c>
      <c r="D176" s="26">
        <f>'Single-Family'!D176+'Multi-Family'!E176+'Non-Residential - New Const'!D177</f>
        <v>3406382.06</v>
      </c>
      <c r="E176" s="25">
        <f>'Single-Family'!E176+'Multi-Family'!F176+'Non-Residential - New Const'!E177</f>
        <v>14</v>
      </c>
      <c r="F176" s="26">
        <f>'Single-Family'!F176+'Multi-Family'!H176+'Non-Residential - New Const'!F177</f>
        <v>1903000</v>
      </c>
      <c r="G176" s="25">
        <f>'Single-Family'!G176+'Multi-Family'!I176+'Non-Residential - New Const'!G177</f>
        <v>170</v>
      </c>
      <c r="H176" s="26">
        <f>'Single-Family'!H176+'Multi-Family'!K176+'Non-Residential - New Const'!H177</f>
        <v>45714365</v>
      </c>
      <c r="I176" s="25">
        <f>'Single-Family'!I176+'Multi-Family'!L176+'Non-Residential - New Const'!I177</f>
        <v>77</v>
      </c>
      <c r="J176" s="26">
        <f>'Single-Family'!J176+'Multi-Family'!N176+'Non-Residential - New Const'!J177</f>
        <v>21853604</v>
      </c>
      <c r="K176" s="25">
        <f>'Single-Family'!K176+'Multi-Family'!O176+'Non-Residential - New Const'!K177</f>
        <v>3</v>
      </c>
      <c r="L176" s="26">
        <f>'Single-Family'!L176+'Multi-Family'!Q176+'Non-Residential - New Const'!L177</f>
        <v>919291</v>
      </c>
      <c r="M176" s="25">
        <f>'Single-Family'!M176+'Multi-Family'!R176+'Non-Residential - New Const'!M177</f>
        <v>10</v>
      </c>
      <c r="N176" s="26">
        <f>'Single-Family'!N176+'Multi-Family'!T176+'Non-Residential - New Const'!N177</f>
        <v>3154098</v>
      </c>
      <c r="O176" s="25">
        <f>'Single-Family'!O176+'Multi-Family'!U176+'Non-Residential - New Const'!O177</f>
        <v>2</v>
      </c>
      <c r="P176" s="26">
        <f>'Single-Family'!P176+'Multi-Family'!W176+'Non-Residential - New Const'!P177</f>
        <v>400000</v>
      </c>
      <c r="Q176" s="25">
        <f>'Single-Family'!Q176+'Multi-Family'!X176+'Non-Residential - New Const'!Q177</f>
        <v>3</v>
      </c>
      <c r="R176" s="26">
        <f>'Single-Family'!R176+'Multi-Family'!Z176+'Non-Residential - New Const'!R177</f>
        <v>633971.5</v>
      </c>
      <c r="S176" s="29">
        <f>'Single-Family'!S176+'Multi-Family'!AB176+'Non-Residential - New Const'!S177</f>
        <v>11</v>
      </c>
      <c r="T176" s="29">
        <f>'Single-Family'!T176+'Multi-Family'!AC176+'Non-Residential - New Const'!T177</f>
        <v>2574661</v>
      </c>
      <c r="U176" s="30">
        <f t="shared" ref="U176:V176" si="205">E176+S176+Q176+O176+M176+K176+I176+G176+C176</f>
        <v>308</v>
      </c>
      <c r="V176" s="31">
        <f t="shared" si="205"/>
        <v>80559372.56</v>
      </c>
      <c r="W176" s="51">
        <f>U176-Total!U163</f>
        <v>44</v>
      </c>
      <c r="X176" s="52">
        <f>W176/Total!U163</f>
        <v>0.1666666667</v>
      </c>
      <c r="Y176" s="53">
        <f>V176-Total!V163</f>
        <v>-4683553.44</v>
      </c>
      <c r="Z176" s="52">
        <f>Y176/Total!V163</f>
        <v>-0.05494360248</v>
      </c>
      <c r="AA176" s="53">
        <f t="shared" si="203"/>
        <v>-73413346.64</v>
      </c>
      <c r="AB176" s="4"/>
      <c r="AC176" s="4"/>
      <c r="AD176" s="4"/>
      <c r="AE176" s="4"/>
      <c r="AF176" s="4"/>
      <c r="AG176" s="4"/>
      <c r="AH176" s="4"/>
      <c r="AI176" s="4"/>
      <c r="AJ176" s="4"/>
      <c r="AK176" s="4"/>
      <c r="AL176" s="4"/>
      <c r="AM176" s="4"/>
      <c r="AN176" s="4"/>
      <c r="AO176" s="4"/>
      <c r="AP176" s="4"/>
      <c r="AQ176" s="4"/>
    </row>
    <row r="177" ht="12.75" customHeight="1">
      <c r="A177" s="15" t="s">
        <v>23</v>
      </c>
      <c r="B177" s="24">
        <v>2017.0</v>
      </c>
      <c r="C177" s="25">
        <f>'Single-Family'!C177+'Multi-Family'!C177+'Non-Residential - New Const'!C178</f>
        <v>25</v>
      </c>
      <c r="D177" s="26">
        <f>'Single-Family'!D177+'Multi-Family'!E177+'Non-Residential - New Const'!D178</f>
        <v>5072222</v>
      </c>
      <c r="E177" s="25">
        <f>'Single-Family'!E177+'Multi-Family'!F177+'Non-Residential - New Const'!E178</f>
        <v>8</v>
      </c>
      <c r="F177" s="26">
        <f>'Single-Family'!F177+'Multi-Family'!H177+'Non-Residential - New Const'!F178</f>
        <v>1994440</v>
      </c>
      <c r="G177" s="25">
        <f>'Single-Family'!G177+'Multi-Family'!I177+'Non-Residential - New Const'!G178</f>
        <v>195</v>
      </c>
      <c r="H177" s="26">
        <f>'Single-Family'!H177+'Multi-Family'!K177+'Non-Residential - New Const'!H178</f>
        <v>64523621</v>
      </c>
      <c r="I177" s="25">
        <f>'Single-Family'!I177+'Multi-Family'!L177+'Non-Residential - New Const'!I178</f>
        <v>132</v>
      </c>
      <c r="J177" s="26">
        <f>'Single-Family'!J177+'Multi-Family'!N177+'Non-Residential - New Const'!J178</f>
        <v>55876833.88</v>
      </c>
      <c r="K177" s="25">
        <f>'Single-Family'!K177+'Multi-Family'!O177+'Non-Residential - New Const'!K178</f>
        <v>1</v>
      </c>
      <c r="L177" s="26">
        <f>'Single-Family'!L177+'Multi-Family'!Q177+'Non-Residential - New Const'!L178</f>
        <v>150000</v>
      </c>
      <c r="M177" s="25">
        <f>'Single-Family'!M177+'Multi-Family'!R177+'Non-Residential - New Const'!M178</f>
        <v>4</v>
      </c>
      <c r="N177" s="26">
        <f>'Single-Family'!N177+'Multi-Family'!T177+'Non-Residential - New Const'!N178</f>
        <v>945189</v>
      </c>
      <c r="O177" s="25">
        <f>'Single-Family'!O177+'Multi-Family'!U177+'Non-Residential - New Const'!O178</f>
        <v>2</v>
      </c>
      <c r="P177" s="26">
        <f>'Single-Family'!P177+'Multi-Family'!W177+'Non-Residential - New Const'!P178</f>
        <v>700000</v>
      </c>
      <c r="Q177" s="25">
        <f>'Single-Family'!Q177+'Multi-Family'!X177+'Non-Residential - New Const'!Q178</f>
        <v>5</v>
      </c>
      <c r="R177" s="26">
        <f>'Single-Family'!R177+'Multi-Family'!Z177+'Non-Residential - New Const'!R178</f>
        <v>1231732</v>
      </c>
      <c r="S177" s="29">
        <f>'Single-Family'!S177+'Multi-Family'!AB177+'Non-Residential - New Const'!S178</f>
        <v>8</v>
      </c>
      <c r="T177" s="29">
        <f>'Single-Family'!T177+'Multi-Family'!AC177+'Non-Residential - New Const'!T178</f>
        <v>3075157</v>
      </c>
      <c r="U177" s="30">
        <f t="shared" ref="U177:V177" si="206">E177+S177+Q177+O177+M177+K177+I177+G177+C177</f>
        <v>380</v>
      </c>
      <c r="V177" s="31">
        <f t="shared" si="206"/>
        <v>133569194.9</v>
      </c>
      <c r="W177" s="51">
        <f>U177-Total!U164</f>
        <v>44</v>
      </c>
      <c r="X177" s="52">
        <f>W177/Total!U164</f>
        <v>0.130952381</v>
      </c>
      <c r="Y177" s="53">
        <f>V177-Total!V164</f>
        <v>39536497.88</v>
      </c>
      <c r="Z177" s="52">
        <f>Y177/Total!V164</f>
        <v>0.4204547901</v>
      </c>
      <c r="AA177" s="53">
        <f t="shared" si="203"/>
        <v>-33876848.76</v>
      </c>
      <c r="AB177" s="4"/>
      <c r="AC177" s="4"/>
      <c r="AD177" s="4"/>
      <c r="AE177" s="4"/>
      <c r="AF177" s="4"/>
      <c r="AG177" s="4"/>
      <c r="AH177" s="4"/>
      <c r="AI177" s="4"/>
      <c r="AJ177" s="4"/>
      <c r="AK177" s="4"/>
      <c r="AL177" s="4"/>
      <c r="AM177" s="4"/>
      <c r="AN177" s="4"/>
      <c r="AO177" s="4"/>
      <c r="AP177" s="4"/>
      <c r="AQ177" s="4"/>
    </row>
    <row r="178" ht="12.75" customHeight="1">
      <c r="A178" s="15" t="s">
        <v>32</v>
      </c>
      <c r="B178" s="24">
        <v>2017.0</v>
      </c>
      <c r="C178" s="25">
        <f>'Single-Family'!C178+'Multi-Family'!C178+'Non-Residential - New Const'!C179</f>
        <v>14</v>
      </c>
      <c r="D178" s="26">
        <f>'Single-Family'!D178+'Multi-Family'!E178+'Non-Residential - New Const'!D179</f>
        <v>738627.61</v>
      </c>
      <c r="E178" s="25">
        <f>'Single-Family'!E178+'Multi-Family'!F178+'Non-Residential - New Const'!E179</f>
        <v>9</v>
      </c>
      <c r="F178" s="26">
        <f>'Single-Family'!F178+'Multi-Family'!H178+'Non-Residential - New Const'!F179</f>
        <v>17580320</v>
      </c>
      <c r="G178" s="25">
        <f>'Single-Family'!G178+'Multi-Family'!I178+'Non-Residential - New Const'!G179</f>
        <v>260</v>
      </c>
      <c r="H178" s="26">
        <f>'Single-Family'!H178+'Multi-Family'!K178+'Non-Residential - New Const'!H179</f>
        <v>43194651</v>
      </c>
      <c r="I178" s="25">
        <f>'Single-Family'!I178+'Multi-Family'!L178+'Non-Residential - New Const'!I179</f>
        <v>94</v>
      </c>
      <c r="J178" s="26">
        <f>'Single-Family'!J178+'Multi-Family'!N178+'Non-Residential - New Const'!J179</f>
        <v>347716664</v>
      </c>
      <c r="K178" s="25">
        <f>'Single-Family'!K178+'Multi-Family'!O178+'Non-Residential - New Const'!K179</f>
        <v>1</v>
      </c>
      <c r="L178" s="26">
        <f>'Single-Family'!L178+'Multi-Family'!Q178+'Non-Residential - New Const'!L179</f>
        <v>350000</v>
      </c>
      <c r="M178" s="25">
        <f>'Single-Family'!M178+'Multi-Family'!R178+'Non-Residential - New Const'!M179</f>
        <v>10</v>
      </c>
      <c r="N178" s="26">
        <f>'Single-Family'!N178+'Multi-Family'!T178+'Non-Residential - New Const'!N179</f>
        <v>6188472</v>
      </c>
      <c r="O178" s="25">
        <f>'Single-Family'!O178+'Multi-Family'!U178+'Non-Residential - New Const'!O179</f>
        <v>2</v>
      </c>
      <c r="P178" s="26">
        <f>'Single-Family'!P178+'Multi-Family'!W178+'Non-Residential - New Const'!P179</f>
        <v>380000</v>
      </c>
      <c r="Q178" s="25">
        <f>'Single-Family'!Q178+'Multi-Family'!X178+'Non-Residential - New Const'!Q179</f>
        <v>3</v>
      </c>
      <c r="R178" s="26">
        <f>'Single-Family'!R178+'Multi-Family'!Z178+'Non-Residential - New Const'!R179</f>
        <v>697854.75</v>
      </c>
      <c r="S178" s="29">
        <f>'Single-Family'!S178+'Multi-Family'!AB178+'Non-Residential - New Const'!S179</f>
        <v>12</v>
      </c>
      <c r="T178" s="29">
        <f>'Single-Family'!T178+'Multi-Family'!AC178+'Non-Residential - New Const'!T179</f>
        <v>51321137</v>
      </c>
      <c r="U178" s="30">
        <f t="shared" ref="U178:V178" si="207">E178+S178+Q178+O178+M178+K178+I178+G178+C178</f>
        <v>405</v>
      </c>
      <c r="V178" s="31">
        <f t="shared" si="207"/>
        <v>468167726.4</v>
      </c>
      <c r="W178" s="51">
        <f>U178-Total!U165</f>
        <v>121</v>
      </c>
      <c r="X178" s="52">
        <f>W178/Total!U165</f>
        <v>0.426056338</v>
      </c>
      <c r="Y178" s="53">
        <f>V178-Total!V165</f>
        <v>398087290.5</v>
      </c>
      <c r="Z178" s="52">
        <f>Y178/Total!V165</f>
        <v>5.680433995</v>
      </c>
      <c r="AA178" s="53">
        <f t="shared" si="203"/>
        <v>364210441.7</v>
      </c>
      <c r="AB178" s="4"/>
      <c r="AC178" s="4"/>
      <c r="AD178" s="4"/>
      <c r="AE178" s="4"/>
      <c r="AF178" s="4"/>
      <c r="AG178" s="4"/>
      <c r="AH178" s="4"/>
      <c r="AI178" s="4"/>
      <c r="AJ178" s="4"/>
      <c r="AK178" s="4"/>
      <c r="AL178" s="4"/>
      <c r="AM178" s="4"/>
      <c r="AN178" s="4"/>
      <c r="AO178" s="4"/>
      <c r="AP178" s="4"/>
      <c r="AQ178" s="4"/>
    </row>
    <row r="179" ht="12.75" customHeight="1">
      <c r="A179" s="15" t="s">
        <v>25</v>
      </c>
      <c r="B179" s="24">
        <v>2017.0</v>
      </c>
      <c r="C179" s="25">
        <f>'Single-Family'!C179+'Multi-Family'!C179+'Non-Residential - New Const'!C180</f>
        <v>13</v>
      </c>
      <c r="D179" s="26">
        <f>'Single-Family'!D179+'Multi-Family'!E179+'Non-Residential - New Const'!D180</f>
        <v>3068218</v>
      </c>
      <c r="E179" s="25">
        <f>'Single-Family'!E179+'Multi-Family'!F179+'Non-Residential - New Const'!E180</f>
        <v>4</v>
      </c>
      <c r="F179" s="26">
        <f>'Single-Family'!F179+'Multi-Family'!H179+'Non-Residential - New Const'!F180</f>
        <v>1139000</v>
      </c>
      <c r="G179" s="25">
        <f>'Single-Family'!G179+'Multi-Family'!I179+'Non-Residential - New Const'!G180</f>
        <v>151</v>
      </c>
      <c r="H179" s="26">
        <f>'Single-Family'!H179+'Multi-Family'!K179+'Non-Residential - New Const'!H180</f>
        <v>90392197</v>
      </c>
      <c r="I179" s="25">
        <f>'Single-Family'!I179+'Multi-Family'!L179+'Non-Residential - New Const'!I180</f>
        <v>96</v>
      </c>
      <c r="J179" s="26">
        <f>'Single-Family'!J179+'Multi-Family'!N179+'Non-Residential - New Const'!J180</f>
        <v>29074917.79</v>
      </c>
      <c r="K179" s="25">
        <f>'Single-Family'!K179+'Multi-Family'!O179+'Non-Residential - New Const'!K180</f>
        <v>1</v>
      </c>
      <c r="L179" s="26">
        <f>'Single-Family'!L179+'Multi-Family'!Q179+'Non-Residential - New Const'!L180</f>
        <v>145000</v>
      </c>
      <c r="M179" s="25">
        <f>'Single-Family'!M179+'Multi-Family'!R179+'Non-Residential - New Const'!M180</f>
        <v>2</v>
      </c>
      <c r="N179" s="26">
        <f>'Single-Family'!N179+'Multi-Family'!T179+'Non-Residential - New Const'!N180</f>
        <v>441998</v>
      </c>
      <c r="O179" s="25">
        <f>'Single-Family'!O179+'Multi-Family'!U179+'Non-Residential - New Const'!O180</f>
        <v>3</v>
      </c>
      <c r="P179" s="26">
        <f>'Single-Family'!P179+'Multi-Family'!W179+'Non-Residential - New Const'!P180</f>
        <v>615000</v>
      </c>
      <c r="Q179" s="25">
        <f>'Single-Family'!Q179+'Multi-Family'!X179+'Non-Residential - New Const'!Q180</f>
        <v>3</v>
      </c>
      <c r="R179" s="26">
        <f>'Single-Family'!R179+'Multi-Family'!Z179+'Non-Residential - New Const'!R180</f>
        <v>611932</v>
      </c>
      <c r="S179" s="29">
        <f>'Single-Family'!S179+'Multi-Family'!AB179+'Non-Residential - New Const'!S180</f>
        <v>6</v>
      </c>
      <c r="T179" s="29">
        <f>'Single-Family'!T179+'Multi-Family'!AC179+'Non-Residential - New Const'!T180</f>
        <v>6040893</v>
      </c>
      <c r="U179" s="30">
        <f t="shared" ref="U179:V179" si="208">E179+S179+Q179+O179+M179+K179+I179+G179+C179</f>
        <v>279</v>
      </c>
      <c r="V179" s="31">
        <f t="shared" si="208"/>
        <v>131529155.8</v>
      </c>
      <c r="W179" s="51">
        <f>U179-Total!U166</f>
        <v>-12</v>
      </c>
      <c r="X179" s="52">
        <f>W179/Total!U166</f>
        <v>-0.0412371134</v>
      </c>
      <c r="Y179" s="53">
        <f>V179-Total!V166</f>
        <v>21570463.98</v>
      </c>
      <c r="Z179" s="52">
        <f>Y179/Total!V166</f>
        <v>0.1961687942</v>
      </c>
      <c r="AA179" s="53">
        <f t="shared" si="203"/>
        <v>385780905.7</v>
      </c>
      <c r="AB179" s="4"/>
      <c r="AC179" s="4"/>
      <c r="AD179" s="4"/>
      <c r="AE179" s="4"/>
      <c r="AF179" s="4"/>
      <c r="AG179" s="4"/>
      <c r="AH179" s="4"/>
      <c r="AI179" s="4"/>
      <c r="AJ179" s="4"/>
      <c r="AK179" s="4"/>
      <c r="AL179" s="4"/>
      <c r="AM179" s="4"/>
      <c r="AN179" s="4"/>
      <c r="AO179" s="4"/>
      <c r="AP179" s="4"/>
      <c r="AQ179" s="4"/>
    </row>
    <row r="180" ht="12.75" customHeight="1">
      <c r="A180" s="15" t="s">
        <v>26</v>
      </c>
      <c r="B180" s="24">
        <v>2017.0</v>
      </c>
      <c r="C180" s="25">
        <f>'Single-Family'!C180+'Multi-Family'!C180+'Non-Residential - New Const'!C181</f>
        <v>13</v>
      </c>
      <c r="D180" s="26">
        <f>'Single-Family'!D180+'Multi-Family'!E180+'Non-Residential - New Const'!D181</f>
        <v>2469230.44</v>
      </c>
      <c r="E180" s="25">
        <f>'Single-Family'!E180+'Multi-Family'!F180+'Non-Residential - New Const'!E181</f>
        <v>3</v>
      </c>
      <c r="F180" s="26">
        <f>'Single-Family'!F180+'Multi-Family'!H180+'Non-Residential - New Const'!F181</f>
        <v>1467464</v>
      </c>
      <c r="G180" s="25">
        <f>'Single-Family'!G180+'Multi-Family'!I180+'Non-Residential - New Const'!G181</f>
        <v>129</v>
      </c>
      <c r="H180" s="26">
        <f>'Single-Family'!H180+'Multi-Family'!K180+'Non-Residential - New Const'!H181</f>
        <v>59357312</v>
      </c>
      <c r="I180" s="25">
        <f>'Single-Family'!I180+'Multi-Family'!L180+'Non-Residential - New Const'!I181</f>
        <v>62</v>
      </c>
      <c r="J180" s="26">
        <f>'Single-Family'!J180+'Multi-Family'!N180+'Non-Residential - New Const'!J181</f>
        <v>19219871</v>
      </c>
      <c r="K180" s="25">
        <f>'Single-Family'!K180+'Multi-Family'!O180+'Non-Residential - New Const'!K181</f>
        <v>2</v>
      </c>
      <c r="L180" s="26">
        <f>'Single-Family'!L180+'Multi-Family'!Q180+'Non-Residential - New Const'!L181</f>
        <v>2940000</v>
      </c>
      <c r="M180" s="25">
        <f>'Single-Family'!M180+'Multi-Family'!R180+'Non-Residential - New Const'!M181</f>
        <v>20</v>
      </c>
      <c r="N180" s="26">
        <f>'Single-Family'!N180+'Multi-Family'!T180+'Non-Residential - New Const'!N181</f>
        <v>4157904</v>
      </c>
      <c r="O180" s="25">
        <f>'Single-Family'!O180+'Multi-Family'!U180+'Non-Residential - New Const'!O181</f>
        <v>4</v>
      </c>
      <c r="P180" s="26">
        <f>'Single-Family'!P180+'Multi-Family'!W180+'Non-Residential - New Const'!P181</f>
        <v>625000</v>
      </c>
      <c r="Q180" s="25">
        <f>'Single-Family'!Q180+'Multi-Family'!X180+'Non-Residential - New Const'!Q181</f>
        <v>6</v>
      </c>
      <c r="R180" s="26">
        <f>'Single-Family'!R180+'Multi-Family'!Z180+'Non-Residential - New Const'!R181</f>
        <v>1282735.65</v>
      </c>
      <c r="S180" s="29">
        <f>'Single-Family'!S180+'Multi-Family'!AB180+'Non-Residential - New Const'!S181</f>
        <v>7</v>
      </c>
      <c r="T180" s="29">
        <f>'Single-Family'!T180+'Multi-Family'!AC180+'Non-Residential - New Const'!T181</f>
        <v>1839943</v>
      </c>
      <c r="U180" s="30">
        <f t="shared" ref="U180:V180" si="209">E180+S180+Q180+O180+M180+K180+I180+G180+C180</f>
        <v>246</v>
      </c>
      <c r="V180" s="31">
        <f t="shared" si="209"/>
        <v>93359460.09</v>
      </c>
      <c r="W180" s="51">
        <f>U180-Total!U167</f>
        <v>-54</v>
      </c>
      <c r="X180" s="52">
        <f>W180/Total!U167</f>
        <v>-0.18</v>
      </c>
      <c r="Y180" s="53">
        <f>V180-Total!V167</f>
        <v>-16853015.35</v>
      </c>
      <c r="Z180" s="52">
        <f>Y180/Total!V167</f>
        <v>-0.1529138628</v>
      </c>
      <c r="AA180" s="53">
        <f t="shared" si="203"/>
        <v>368927890.3</v>
      </c>
      <c r="AB180" s="4"/>
      <c r="AC180" s="4"/>
      <c r="AD180" s="4"/>
      <c r="AE180" s="4"/>
      <c r="AF180" s="4"/>
      <c r="AG180" s="4"/>
      <c r="AH180" s="4"/>
      <c r="AI180" s="4"/>
      <c r="AJ180" s="4"/>
      <c r="AK180" s="4"/>
      <c r="AL180" s="4"/>
      <c r="AM180" s="4"/>
      <c r="AN180" s="4"/>
      <c r="AO180" s="4"/>
      <c r="AP180" s="4"/>
      <c r="AQ180" s="4"/>
    </row>
    <row r="181" ht="12.75" customHeight="1">
      <c r="A181" s="15" t="s">
        <v>27</v>
      </c>
      <c r="B181" s="24">
        <v>2017.0</v>
      </c>
      <c r="C181" s="25">
        <f>'Single-Family'!C181+'Multi-Family'!C181+'Non-Residential - New Const'!C182</f>
        <v>15</v>
      </c>
      <c r="D181" s="26">
        <f>'Single-Family'!D181+'Multi-Family'!E181+'Non-Residential - New Const'!D182</f>
        <v>2653598.23</v>
      </c>
      <c r="E181" s="25">
        <f>'Single-Family'!E181+'Multi-Family'!F181+'Non-Residential - New Const'!E182</f>
        <v>28</v>
      </c>
      <c r="F181" s="26">
        <f>'Single-Family'!F181+'Multi-Family'!H181+'Non-Residential - New Const'!F182</f>
        <v>6748264</v>
      </c>
      <c r="G181" s="25">
        <f>'Single-Family'!G181+'Multi-Family'!I181+'Non-Residential - New Const'!G182</f>
        <v>183</v>
      </c>
      <c r="H181" s="26">
        <f>'Single-Family'!H181+'Multi-Family'!K181+'Non-Residential - New Const'!H182</f>
        <v>52317917</v>
      </c>
      <c r="I181" s="25">
        <f>'Single-Family'!I181+'Multi-Family'!L181+'Non-Residential - New Const'!I182</f>
        <v>115</v>
      </c>
      <c r="J181" s="26">
        <f>'Single-Family'!J181+'Multi-Family'!N181+'Non-Residential - New Const'!J182</f>
        <v>29931367</v>
      </c>
      <c r="K181" s="25">
        <f>'Single-Family'!K181+'Multi-Family'!O181+'Non-Residential - New Const'!K182</f>
        <v>1</v>
      </c>
      <c r="L181" s="26">
        <f>'Single-Family'!L181+'Multi-Family'!Q181+'Non-Residential - New Const'!L182</f>
        <v>175000</v>
      </c>
      <c r="M181" s="25">
        <f>'Single-Family'!M181+'Multi-Family'!R181+'Non-Residential - New Const'!M182</f>
        <v>10</v>
      </c>
      <c r="N181" s="26">
        <f>'Single-Family'!N181+'Multi-Family'!T181+'Non-Residential - New Const'!N182</f>
        <v>3034713</v>
      </c>
      <c r="O181" s="25">
        <f>'Single-Family'!O181+'Multi-Family'!U181+'Non-Residential - New Const'!O182</f>
        <v>3</v>
      </c>
      <c r="P181" s="26">
        <f>'Single-Family'!P181+'Multi-Family'!W181+'Non-Residential - New Const'!P182</f>
        <v>475000</v>
      </c>
      <c r="Q181" s="25">
        <f>'Single-Family'!Q181+'Multi-Family'!X181+'Non-Residential - New Const'!Q182</f>
        <v>2</v>
      </c>
      <c r="R181" s="26">
        <f>'Single-Family'!R181+'Multi-Family'!Z181+'Non-Residential - New Const'!R182</f>
        <v>258246</v>
      </c>
      <c r="S181" s="29">
        <f>'Single-Family'!S181+'Multi-Family'!AB181+'Non-Residential - New Const'!S182</f>
        <v>8</v>
      </c>
      <c r="T181" s="29">
        <f>'Single-Family'!T181+'Multi-Family'!AC181+'Non-Residential - New Const'!T182</f>
        <v>2116547</v>
      </c>
      <c r="U181" s="30">
        <f t="shared" ref="U181:V181" si="210">E181+S181+Q181+O181+M181+K181+I181+G181+C181</f>
        <v>365</v>
      </c>
      <c r="V181" s="31">
        <f t="shared" si="210"/>
        <v>97710652.23</v>
      </c>
      <c r="W181" s="51">
        <f>U181-Total!U168</f>
        <v>134</v>
      </c>
      <c r="X181" s="52">
        <f>W181/Total!U168</f>
        <v>0.5800865801</v>
      </c>
      <c r="Y181" s="53">
        <f>V181-Total!V168</f>
        <v>-4345965.27</v>
      </c>
      <c r="Z181" s="52">
        <f>Y181/Total!V168</f>
        <v>-0.04258386547</v>
      </c>
      <c r="AA181" s="53">
        <f t="shared" si="203"/>
        <v>364581925.1</v>
      </c>
      <c r="AB181" s="4"/>
      <c r="AC181" s="4"/>
      <c r="AD181" s="4"/>
      <c r="AE181" s="4"/>
      <c r="AF181" s="4"/>
      <c r="AG181" s="4"/>
      <c r="AH181" s="4"/>
      <c r="AI181" s="4"/>
      <c r="AJ181" s="4"/>
      <c r="AK181" s="4"/>
      <c r="AL181" s="4"/>
      <c r="AM181" s="4"/>
      <c r="AN181" s="4"/>
      <c r="AO181" s="4"/>
      <c r="AP181" s="4"/>
      <c r="AQ181" s="4"/>
    </row>
    <row r="182" ht="12.75" customHeight="1">
      <c r="A182" s="15" t="s">
        <v>28</v>
      </c>
      <c r="B182" s="24">
        <v>2017.0</v>
      </c>
      <c r="C182" s="25">
        <f>'Single-Family'!C182+'Multi-Family'!C182+'Non-Residential - New Const'!C183</f>
        <v>10</v>
      </c>
      <c r="D182" s="26">
        <f>'Single-Family'!D182+'Multi-Family'!E182+'Non-Residential - New Const'!D183</f>
        <v>1601469.3</v>
      </c>
      <c r="E182" s="25">
        <f>'Single-Family'!E182+'Multi-Family'!F182+'Non-Residential - New Const'!E183</f>
        <v>36</v>
      </c>
      <c r="F182" s="26">
        <f>'Single-Family'!F182+'Multi-Family'!H182+'Non-Residential - New Const'!F183</f>
        <v>130232775</v>
      </c>
      <c r="G182" s="25">
        <f>'Single-Family'!G182+'Multi-Family'!I182+'Non-Residential - New Const'!G183</f>
        <v>121</v>
      </c>
      <c r="H182" s="26">
        <f>'Single-Family'!H182+'Multi-Family'!K182+'Non-Residential - New Const'!H183</f>
        <v>23233170</v>
      </c>
      <c r="I182" s="25">
        <f>'Single-Family'!I182+'Multi-Family'!L182+'Non-Residential - New Const'!I183</f>
        <v>63</v>
      </c>
      <c r="J182" s="26">
        <f>'Single-Family'!J182+'Multi-Family'!N182+'Non-Residential - New Const'!J183</f>
        <v>34262111.4</v>
      </c>
      <c r="K182" s="25">
        <f>'Single-Family'!K182+'Multi-Family'!O182+'Non-Residential - New Const'!K183</f>
        <v>1</v>
      </c>
      <c r="L182" s="26">
        <f>'Single-Family'!L182+'Multi-Family'!Q182+'Non-Residential - New Const'!L183</f>
        <v>210000</v>
      </c>
      <c r="M182" s="25">
        <f>'Single-Family'!M182+'Multi-Family'!R182+'Non-Residential - New Const'!M183</f>
        <v>8</v>
      </c>
      <c r="N182" s="26">
        <f>'Single-Family'!N182+'Multi-Family'!T182+'Non-Residential - New Const'!N183</f>
        <v>2495216</v>
      </c>
      <c r="O182" s="25">
        <f>'Single-Family'!O182+'Multi-Family'!U182+'Non-Residential - New Const'!O183</f>
        <v>0</v>
      </c>
      <c r="P182" s="26">
        <f>'Single-Family'!P182+'Multi-Family'!W182+'Non-Residential - New Const'!P183</f>
        <v>0</v>
      </c>
      <c r="Q182" s="25">
        <f>'Single-Family'!Q182+'Multi-Family'!X182+'Non-Residential - New Const'!Q183</f>
        <v>3</v>
      </c>
      <c r="R182" s="26">
        <f>'Single-Family'!R182+'Multi-Family'!Z182+'Non-Residential - New Const'!R183</f>
        <v>463872.5</v>
      </c>
      <c r="S182" s="29">
        <f>'Single-Family'!S182+'Multi-Family'!AB182+'Non-Residential - New Const'!S183</f>
        <v>13</v>
      </c>
      <c r="T182" s="29">
        <f>'Single-Family'!T182+'Multi-Family'!AC182+'Non-Residential - New Const'!T183</f>
        <v>14357998</v>
      </c>
      <c r="U182" s="30">
        <f t="shared" ref="U182:V182" si="211">E182+S182+Q182+O182+M182+K182+I182+G182+C182</f>
        <v>255</v>
      </c>
      <c r="V182" s="31">
        <f t="shared" si="211"/>
        <v>206856612.2</v>
      </c>
      <c r="W182" s="51">
        <f>U182-Total!U169</f>
        <v>28</v>
      </c>
      <c r="X182" s="52">
        <f>W182/Total!U169</f>
        <v>0.1233480176</v>
      </c>
      <c r="Y182" s="53">
        <f>V182-Total!V169</f>
        <v>113081978.2</v>
      </c>
      <c r="Z182" s="52">
        <f>Y182/Total!V169</f>
        <v>1.205890904</v>
      </c>
      <c r="AA182" s="53">
        <f t="shared" si="203"/>
        <v>477663903.3</v>
      </c>
      <c r="AB182" s="4"/>
      <c r="AC182" s="4"/>
      <c r="AD182" s="4"/>
      <c r="AE182" s="4"/>
      <c r="AF182" s="4"/>
      <c r="AG182" s="4"/>
      <c r="AH182" s="4"/>
      <c r="AI182" s="4"/>
      <c r="AJ182" s="4"/>
      <c r="AK182" s="4"/>
      <c r="AL182" s="4"/>
      <c r="AM182" s="4"/>
      <c r="AN182" s="4"/>
      <c r="AO182" s="4"/>
      <c r="AP182" s="4"/>
      <c r="AQ182" s="4"/>
    </row>
    <row r="183" ht="12.75" customHeight="1">
      <c r="A183" s="15" t="s">
        <v>29</v>
      </c>
      <c r="B183" s="24">
        <v>2017.0</v>
      </c>
      <c r="C183" s="25">
        <f>'Single-Family'!C183+'Multi-Family'!C183+'Non-Residential - New Const'!C184</f>
        <v>13</v>
      </c>
      <c r="D183" s="26">
        <f>'Single-Family'!D183+'Multi-Family'!E183+'Non-Residential - New Const'!D184</f>
        <v>1874082.66</v>
      </c>
      <c r="E183" s="25">
        <f>'Single-Family'!E183+'Multi-Family'!F183+'Non-Residential - New Const'!E184</f>
        <v>32</v>
      </c>
      <c r="F183" s="26">
        <f>'Single-Family'!F183+'Multi-Family'!H183+'Non-Residential - New Const'!F184</f>
        <v>114131475</v>
      </c>
      <c r="G183" s="25">
        <f>'Single-Family'!G183+'Multi-Family'!I183+'Non-Residential - New Const'!G184</f>
        <v>140</v>
      </c>
      <c r="H183" s="26">
        <f>'Single-Family'!H183+'Multi-Family'!K183+'Non-Residential - New Const'!H184</f>
        <v>40198847</v>
      </c>
      <c r="I183" s="25">
        <f>'Single-Family'!I183+'Multi-Family'!L183+'Non-Residential - New Const'!I184</f>
        <v>114</v>
      </c>
      <c r="J183" s="26">
        <f>'Single-Family'!J183+'Multi-Family'!N183+'Non-Residential - New Const'!J184</f>
        <v>41834425</v>
      </c>
      <c r="K183" s="25">
        <f>'Single-Family'!K183+'Multi-Family'!O183+'Non-Residential - New Const'!K184</f>
        <v>2</v>
      </c>
      <c r="L183" s="26">
        <f>'Single-Family'!L183+'Multi-Family'!Q183+'Non-Residential - New Const'!L184</f>
        <v>678000</v>
      </c>
      <c r="M183" s="25">
        <f>'Single-Family'!M183+'Multi-Family'!R183+'Non-Residential - New Const'!M184</f>
        <v>9</v>
      </c>
      <c r="N183" s="26">
        <f>'Single-Family'!N183+'Multi-Family'!T183+'Non-Residential - New Const'!N184</f>
        <v>1855466</v>
      </c>
      <c r="O183" s="25">
        <f>'Single-Family'!O183+'Multi-Family'!U183+'Non-Residential - New Const'!O184</f>
        <v>4</v>
      </c>
      <c r="P183" s="26">
        <f>'Single-Family'!P183+'Multi-Family'!W183+'Non-Residential - New Const'!P184</f>
        <v>1145000</v>
      </c>
      <c r="Q183" s="25">
        <f>'Single-Family'!Q183+'Multi-Family'!X183+'Non-Residential - New Const'!Q184</f>
        <v>3</v>
      </c>
      <c r="R183" s="26">
        <f>'Single-Family'!R183+'Multi-Family'!Z183+'Non-Residential - New Const'!R184</f>
        <v>506446</v>
      </c>
      <c r="S183" s="29">
        <f>'Single-Family'!S183+'Multi-Family'!AB183+'Non-Residential - New Const'!S184</f>
        <v>6</v>
      </c>
      <c r="T183" s="29">
        <f>'Single-Family'!T183+'Multi-Family'!AC183+'Non-Residential - New Const'!T184</f>
        <v>3056783</v>
      </c>
      <c r="U183" s="30">
        <f t="shared" ref="U183:V183" si="212">E183+S183+Q183+O183+M183+K183+I183+G183+C183</f>
        <v>323</v>
      </c>
      <c r="V183" s="31">
        <f t="shared" si="212"/>
        <v>205280524.7</v>
      </c>
      <c r="W183" s="51">
        <f>U183-Total!U170</f>
        <v>67</v>
      </c>
      <c r="X183" s="52">
        <f>W183/Total!U170</f>
        <v>0.26171875</v>
      </c>
      <c r="Y183" s="53">
        <f>V183-Total!V170</f>
        <v>126789758.7</v>
      </c>
      <c r="Z183" s="52">
        <f>Y183/Total!V170</f>
        <v>1.615346175</v>
      </c>
      <c r="AA183" s="53">
        <f t="shared" si="203"/>
        <v>604453661.9</v>
      </c>
      <c r="AB183" s="4"/>
      <c r="AC183" s="4"/>
      <c r="AD183" s="4"/>
      <c r="AE183" s="4"/>
      <c r="AF183" s="4"/>
      <c r="AG183" s="4"/>
      <c r="AH183" s="4"/>
      <c r="AI183" s="4"/>
      <c r="AJ183" s="4"/>
      <c r="AK183" s="4"/>
      <c r="AL183" s="4"/>
      <c r="AM183" s="4"/>
      <c r="AN183" s="4"/>
      <c r="AO183" s="4"/>
      <c r="AP183" s="4"/>
      <c r="AQ183" s="4"/>
    </row>
    <row r="184" ht="12.75" customHeight="1">
      <c r="A184" s="15" t="s">
        <v>30</v>
      </c>
      <c r="B184" s="24">
        <v>2017.0</v>
      </c>
      <c r="C184" s="25">
        <f>'Single-Family'!C184+'Multi-Family'!C184+'Non-Residential - New Const'!C185</f>
        <v>2</v>
      </c>
      <c r="D184" s="26">
        <f>'Single-Family'!D184+'Multi-Family'!E184+'Non-Residential - New Const'!D185</f>
        <v>370493.16</v>
      </c>
      <c r="E184" s="25">
        <f>'Single-Family'!E184+'Multi-Family'!F184+'Non-Residential - New Const'!E185</f>
        <v>26</v>
      </c>
      <c r="F184" s="26">
        <f>'Single-Family'!F184+'Multi-Family'!H184+'Non-Residential - New Const'!F185</f>
        <v>4157939</v>
      </c>
      <c r="G184" s="25">
        <f>'Single-Family'!G184+'Multi-Family'!I184+'Non-Residential - New Const'!G185</f>
        <v>115</v>
      </c>
      <c r="H184" s="26">
        <f>'Single-Family'!H184+'Multi-Family'!K184+'Non-Residential - New Const'!H185</f>
        <v>44699738</v>
      </c>
      <c r="I184" s="25">
        <f>'Single-Family'!I184+'Multi-Family'!L184+'Non-Residential - New Const'!I185</f>
        <v>52</v>
      </c>
      <c r="J184" s="26">
        <f>'Single-Family'!J184+'Multi-Family'!N184+'Non-Residential - New Const'!J185</f>
        <v>153089463</v>
      </c>
      <c r="K184" s="25">
        <f>'Single-Family'!K184+'Multi-Family'!O184+'Non-Residential - New Const'!K185</f>
        <v>6</v>
      </c>
      <c r="L184" s="26">
        <f>'Single-Family'!L184+'Multi-Family'!Q184+'Non-Residential - New Const'!L185</f>
        <v>1025000</v>
      </c>
      <c r="M184" s="25">
        <f>'Single-Family'!M184+'Multi-Family'!R184+'Non-Residential - New Const'!M185</f>
        <v>9</v>
      </c>
      <c r="N184" s="26">
        <f>'Single-Family'!N184+'Multi-Family'!T184+'Non-Residential - New Const'!N185</f>
        <v>2898280</v>
      </c>
      <c r="O184" s="25">
        <f>'Single-Family'!O184+'Multi-Family'!U184+'Non-Residential - New Const'!O185</f>
        <v>3</v>
      </c>
      <c r="P184" s="26">
        <f>'Single-Family'!P184+'Multi-Family'!W184+'Non-Residential - New Const'!P185</f>
        <v>0</v>
      </c>
      <c r="Q184" s="25">
        <f>'Single-Family'!Q184+'Multi-Family'!X184+'Non-Residential - New Const'!Q185</f>
        <v>3</v>
      </c>
      <c r="R184" s="26">
        <f>'Single-Family'!R184+'Multi-Family'!Z184+'Non-Residential - New Const'!R185</f>
        <v>563172.5</v>
      </c>
      <c r="S184" s="29">
        <f>'Single-Family'!S184+'Multi-Family'!AB184+'Non-Residential - New Const'!S185</f>
        <v>14</v>
      </c>
      <c r="T184" s="29">
        <f>'Single-Family'!T184+'Multi-Family'!AC184+'Non-Residential - New Const'!T185</f>
        <v>4588943</v>
      </c>
      <c r="U184" s="30">
        <f t="shared" ref="U184:V184" si="213">E184+S184+Q184+O184+M184+K184+I184+G184+C184</f>
        <v>230</v>
      </c>
      <c r="V184" s="31">
        <f t="shared" si="213"/>
        <v>211393028.7</v>
      </c>
      <c r="W184" s="51">
        <f>U184-Total!U171</f>
        <v>10</v>
      </c>
      <c r="X184" s="52">
        <f>W184/Total!U171</f>
        <v>0.04545454545</v>
      </c>
      <c r="Y184" s="53">
        <f>V184-Total!V171</f>
        <v>153426328.2</v>
      </c>
      <c r="Z184" s="52">
        <f>Y184/Total!V171</f>
        <v>2.646801125</v>
      </c>
      <c r="AA184" s="53">
        <f t="shared" si="203"/>
        <v>757879990.1</v>
      </c>
      <c r="AB184" s="4"/>
      <c r="AC184" s="4"/>
      <c r="AD184" s="4"/>
      <c r="AE184" s="4"/>
      <c r="AF184" s="4"/>
      <c r="AG184" s="4"/>
      <c r="AH184" s="4"/>
      <c r="AI184" s="4"/>
      <c r="AJ184" s="4"/>
      <c r="AK184" s="4"/>
      <c r="AL184" s="4"/>
      <c r="AM184" s="4"/>
      <c r="AN184" s="4"/>
      <c r="AO184" s="4"/>
      <c r="AP184" s="4"/>
      <c r="AQ184" s="4"/>
    </row>
    <row r="185" ht="12.75" customHeight="1">
      <c r="A185" s="23" t="s">
        <v>31</v>
      </c>
      <c r="B185" s="40">
        <v>2017.0</v>
      </c>
      <c r="C185" s="41">
        <f>'Single-Family'!C185+'Multi-Family'!C185+'Non-Residential - New Const'!C186</f>
        <v>155</v>
      </c>
      <c r="D185" s="42">
        <f>'Single-Family'!D185+'Multi-Family'!E185+'Non-Residential - New Const'!D186</f>
        <v>26763373.96</v>
      </c>
      <c r="E185" s="41">
        <f>'Single-Family'!E185+'Multi-Family'!F185+'Non-Residential - New Const'!E186</f>
        <v>174</v>
      </c>
      <c r="F185" s="42">
        <f>'Single-Family'!F185+'Multi-Family'!H185+'Non-Residential - New Const'!F186</f>
        <v>282435262</v>
      </c>
      <c r="G185" s="41">
        <f>'Single-Family'!G185+'Multi-Family'!I185+'Non-Residential - New Const'!G186</f>
        <v>1751</v>
      </c>
      <c r="H185" s="42">
        <f>'Single-Family'!H185+'Multi-Family'!K185+'Non-Residential - New Const'!H186</f>
        <v>522176197</v>
      </c>
      <c r="I185" s="41">
        <f>'Single-Family'!I185+'Multi-Family'!L185+'Non-Residential - New Const'!I186</f>
        <v>1018</v>
      </c>
      <c r="J185" s="42">
        <f>'Single-Family'!J185+'Multi-Family'!N185+'Non-Residential - New Const'!J186</f>
        <v>792768139.1</v>
      </c>
      <c r="K185" s="41">
        <f>'Single-Family'!K185+'Multi-Family'!O185+'Non-Residential - New Const'!K186</f>
        <v>19</v>
      </c>
      <c r="L185" s="42">
        <f>'Single-Family'!L185+'Multi-Family'!Q185+'Non-Residential - New Const'!L186</f>
        <v>6867291</v>
      </c>
      <c r="M185" s="41">
        <f>'Single-Family'!M185+'Multi-Family'!R185+'Non-Residential - New Const'!M186</f>
        <v>108</v>
      </c>
      <c r="N185" s="42">
        <f>'Single-Family'!N185+'Multi-Family'!T185+'Non-Residential - New Const'!N186</f>
        <v>34083849</v>
      </c>
      <c r="O185" s="41">
        <f>'Single-Family'!O185+'Multi-Family'!U185+'Non-Residential - New Const'!O186</f>
        <v>26</v>
      </c>
      <c r="P185" s="42">
        <f>'Single-Family'!P185+'Multi-Family'!W185+'Non-Residential - New Const'!P186</f>
        <v>4935000</v>
      </c>
      <c r="Q185" s="41">
        <f>'Single-Family'!Q185+'Multi-Family'!X185+'Non-Residential - New Const'!Q186</f>
        <v>37</v>
      </c>
      <c r="R185" s="42">
        <f>'Single-Family'!R185+'Multi-Family'!Z185+'Non-Residential - New Const'!R186</f>
        <v>11610992.65</v>
      </c>
      <c r="S185" s="45">
        <f>'Single-Family'!S185+'Multi-Family'!AB185+'Non-Residential - New Const'!S186</f>
        <v>112</v>
      </c>
      <c r="T185" s="45">
        <f>'Single-Family'!T185+'Multi-Family'!AC185+'Non-Residential - New Const'!T186</f>
        <v>94970818</v>
      </c>
      <c r="U185" s="46">
        <f t="shared" ref="U185:V185" si="214">E185+S185+Q185+O185+M185+K185+I185+G185+C185</f>
        <v>3400</v>
      </c>
      <c r="V185" s="47">
        <f t="shared" si="214"/>
        <v>1776610923</v>
      </c>
      <c r="W185" s="54">
        <f>U185-Total!U172</f>
        <v>347</v>
      </c>
      <c r="X185" s="55">
        <f>W185/Total!U172</f>
        <v>0.1136586964</v>
      </c>
      <c r="Y185" s="56">
        <f>V185-Total!V172</f>
        <v>757879990.1</v>
      </c>
      <c r="Z185" s="55">
        <f>Y185/Total!V172</f>
        <v>0.7439452026</v>
      </c>
      <c r="AA185" s="56">
        <f t="shared" ref="AA185:AA186" si="216">Y185</f>
        <v>757879990.1</v>
      </c>
      <c r="AB185" s="15"/>
      <c r="AC185" s="15"/>
      <c r="AD185" s="15"/>
      <c r="AE185" s="15"/>
      <c r="AF185" s="15"/>
      <c r="AG185" s="15"/>
      <c r="AH185" s="15"/>
      <c r="AI185" s="15"/>
      <c r="AJ185" s="15"/>
      <c r="AK185" s="15"/>
      <c r="AL185" s="15"/>
      <c r="AM185" s="15"/>
      <c r="AN185" s="15"/>
      <c r="AO185" s="15"/>
      <c r="AP185" s="15"/>
      <c r="AQ185" s="15"/>
    </row>
    <row r="186" ht="12.75" customHeight="1">
      <c r="A186" s="15" t="s">
        <v>19</v>
      </c>
      <c r="B186" s="24">
        <v>2018.0</v>
      </c>
      <c r="C186" s="59">
        <f>'Single-Family'!C186+'Multi-Family'!C186+'Non-Residential - New Const'!C187</f>
        <v>2</v>
      </c>
      <c r="D186" s="26">
        <f>'Single-Family'!D186+'Multi-Family'!E186+'Non-Residential - New Const'!D187</f>
        <v>329942</v>
      </c>
      <c r="E186" s="25">
        <f>'Single-Family'!E186+'Multi-Family'!F186+'Non-Residential - New Const'!E187</f>
        <v>9</v>
      </c>
      <c r="F186" s="26">
        <f>'Single-Family'!F186+'Multi-Family'!H186+'Non-Residential - New Const'!F187</f>
        <v>1238912</v>
      </c>
      <c r="G186" s="25">
        <f>'Single-Family'!G186+'Multi-Family'!I186+'Non-Residential - New Const'!G187</f>
        <v>99</v>
      </c>
      <c r="H186" s="26">
        <f>'Single-Family'!H186+'Multi-Family'!K186+'Non-Residential - New Const'!H187</f>
        <v>33685467</v>
      </c>
      <c r="I186" s="25">
        <f>'Single-Family'!I186+'Multi-Family'!L186+'Non-Residential - New Const'!I187</f>
        <v>79</v>
      </c>
      <c r="J186" s="26">
        <f>'Single-Family'!J186+'Multi-Family'!N186+'Non-Residential - New Const'!J187</f>
        <v>21034311.28</v>
      </c>
      <c r="K186" s="25">
        <f>'Single-Family'!K186+'Multi-Family'!O186+'Non-Residential - New Const'!K187</f>
        <v>2</v>
      </c>
      <c r="L186" s="26">
        <f>'Single-Family'!L186+'Multi-Family'!Q186+'Non-Residential - New Const'!L187</f>
        <v>586000</v>
      </c>
      <c r="M186" s="25">
        <f>'Single-Family'!M186+'Multi-Family'!R186+'Non-Residential - New Const'!M187</f>
        <v>1</v>
      </c>
      <c r="N186" s="26">
        <f>'Single-Family'!N186+'Multi-Family'!T186+'Non-Residential - New Const'!N187</f>
        <v>421156</v>
      </c>
      <c r="O186" s="25">
        <f>'Single-Family'!O186+'Multi-Family'!U186+'Non-Residential - New Const'!O187</f>
        <v>1</v>
      </c>
      <c r="P186" s="26">
        <f>'Single-Family'!P186+'Multi-Family'!W186+'Non-Residential - New Const'!P187</f>
        <v>275000</v>
      </c>
      <c r="Q186" s="25">
        <f>'Single-Family'!Q186+'Multi-Family'!X186+'Non-Residential - New Const'!Q187</f>
        <v>1</v>
      </c>
      <c r="R186" s="26">
        <f>'Single-Family'!R186+'Multi-Family'!Z186+'Non-Residential - New Const'!R187</f>
        <v>190312</v>
      </c>
      <c r="S186" s="29">
        <f>'Single-Family'!S186+'Multi-Family'!AB186+'Non-Residential - New Const'!S187</f>
        <v>2</v>
      </c>
      <c r="T186" s="29">
        <f>'Single-Family'!T186+'Multi-Family'!AC186+'Non-Residential - New Const'!T187</f>
        <v>11784025</v>
      </c>
      <c r="U186" s="30">
        <f t="shared" ref="U186:V186" si="215">E186+S186+Q186+O186+M186+K186+I186+G186+C186</f>
        <v>196</v>
      </c>
      <c r="V186" s="31">
        <f t="shared" si="215"/>
        <v>69545125.28</v>
      </c>
      <c r="W186" s="51">
        <f>U186-Total!U173</f>
        <v>69</v>
      </c>
      <c r="X186" s="52">
        <f>W186/Total!U173</f>
        <v>0.5433070866</v>
      </c>
      <c r="Y186" s="53">
        <f>V186-Total!V173</f>
        <v>45564343.28</v>
      </c>
      <c r="Z186" s="52">
        <f>Y186/Total!V173</f>
        <v>1.900035757</v>
      </c>
      <c r="AA186" s="53">
        <f t="shared" si="216"/>
        <v>45564343.28</v>
      </c>
      <c r="AB186" s="4"/>
      <c r="AC186" s="37">
        <f t="array" ref="AC186:AN187">TRANSPOSE(U186:V197)</f>
        <v>196</v>
      </c>
      <c r="AD186" s="37">
        <v>209.0</v>
      </c>
      <c r="AE186" s="37">
        <v>312.0</v>
      </c>
      <c r="AF186" s="37">
        <v>327.0</v>
      </c>
      <c r="AG186" s="37">
        <v>317.0</v>
      </c>
      <c r="AH186" s="37">
        <v>314.0</v>
      </c>
      <c r="AI186" s="37">
        <v>279.0</v>
      </c>
      <c r="AJ186" s="37">
        <v>283.0</v>
      </c>
      <c r="AK186" s="37">
        <v>239.0</v>
      </c>
      <c r="AL186" s="37">
        <v>279.0</v>
      </c>
      <c r="AM186" s="37">
        <v>229.0</v>
      </c>
      <c r="AN186" s="37">
        <v>116.0</v>
      </c>
      <c r="AO186" s="4"/>
      <c r="AP186" s="4"/>
      <c r="AQ186" s="4"/>
    </row>
    <row r="187" ht="12.75" customHeight="1">
      <c r="A187" s="60" t="s">
        <v>20</v>
      </c>
      <c r="B187" s="24">
        <v>2018.0</v>
      </c>
      <c r="C187" s="25">
        <f>'Single-Family'!C187+'Multi-Family'!C187+'Non-Residential - New Const'!C188</f>
        <v>6</v>
      </c>
      <c r="D187" s="26">
        <f>'Single-Family'!D187+'Multi-Family'!E187+'Non-Residential - New Const'!D188</f>
        <v>1149680</v>
      </c>
      <c r="E187" s="25">
        <f>'Single-Family'!E187+'Multi-Family'!F187+'Non-Residential - New Const'!E188</f>
        <v>11</v>
      </c>
      <c r="F187" s="26">
        <f>'Single-Family'!F187+'Multi-Family'!H187+'Non-Residential - New Const'!F188</f>
        <v>2605000</v>
      </c>
      <c r="G187" s="25">
        <f>'Single-Family'!G187+'Multi-Family'!I187+'Non-Residential - New Const'!G188</f>
        <v>114</v>
      </c>
      <c r="H187" s="26">
        <f>'Single-Family'!H187+'Multi-Family'!K187+'Non-Residential - New Const'!H188</f>
        <v>44109376</v>
      </c>
      <c r="I187" s="25">
        <f>'Single-Family'!I187+'Multi-Family'!L187+'Non-Residential - New Const'!I188</f>
        <v>65</v>
      </c>
      <c r="J187" s="26">
        <f>'Single-Family'!J187+'Multi-Family'!N187+'Non-Residential - New Const'!J188</f>
        <v>17565707</v>
      </c>
      <c r="K187" s="25">
        <f>'Single-Family'!K187+'Multi-Family'!O187+'Non-Residential - New Const'!K188</f>
        <v>1</v>
      </c>
      <c r="L187" s="26">
        <f>'Single-Family'!L187+'Multi-Family'!Q187+'Non-Residential - New Const'!L188</f>
        <v>374000</v>
      </c>
      <c r="M187" s="25">
        <f>'Single-Family'!M187+'Multi-Family'!R187+'Non-Residential - New Const'!M188</f>
        <v>5</v>
      </c>
      <c r="N187" s="26">
        <f>'Single-Family'!N187+'Multi-Family'!T187+'Non-Residential - New Const'!N188</f>
        <v>2320863</v>
      </c>
      <c r="O187" s="25">
        <f>'Single-Family'!O187+'Multi-Family'!U187+'Non-Residential - New Const'!O188</f>
        <v>2</v>
      </c>
      <c r="P187" s="26">
        <f>'Single-Family'!P187+'Multi-Family'!W187+'Non-Residential - New Const'!P188</f>
        <v>560000</v>
      </c>
      <c r="Q187" s="25">
        <f>'Single-Family'!Q187+'Multi-Family'!X187+'Non-Residential - New Const'!Q188</f>
        <v>1</v>
      </c>
      <c r="R187" s="26">
        <f>'Single-Family'!R187+'Multi-Family'!Z187+'Non-Residential - New Const'!R188</f>
        <v>185215.25</v>
      </c>
      <c r="S187" s="29">
        <f>'Single-Family'!S187+'Multi-Family'!AB187+'Non-Residential - New Const'!S188</f>
        <v>4</v>
      </c>
      <c r="T187" s="29">
        <f>'Single-Family'!T187+'Multi-Family'!AC187+'Non-Residential - New Const'!T188</f>
        <v>3207605</v>
      </c>
      <c r="U187" s="30">
        <f t="shared" ref="U187:V187" si="217">E187+S187+Q187+O187+M187+K187+I187+G187+C187</f>
        <v>209</v>
      </c>
      <c r="V187" s="31">
        <f t="shared" si="217"/>
        <v>72077446.25</v>
      </c>
      <c r="W187" s="51">
        <f>U187-Total!U174</f>
        <v>-29</v>
      </c>
      <c r="X187" s="52">
        <f>W187/Total!U174</f>
        <v>-0.1218487395</v>
      </c>
      <c r="Y187" s="53">
        <f>V187-Total!V174</f>
        <v>11008018.75</v>
      </c>
      <c r="Z187" s="52">
        <f>Y187/Total!V174</f>
        <v>0.1802541665</v>
      </c>
      <c r="AA187" s="53">
        <f t="shared" ref="AA187:AA197" si="219">AA186+Y187</f>
        <v>56572362.03</v>
      </c>
      <c r="AB187" s="24"/>
      <c r="AC187" s="61">
        <v>6.954512528E7</v>
      </c>
      <c r="AD187" s="61">
        <v>7.207744625E7</v>
      </c>
      <c r="AE187" s="61">
        <v>9.829354575E7</v>
      </c>
      <c r="AF187" s="61">
        <v>1.4757110232E8</v>
      </c>
      <c r="AG187" s="61">
        <v>3.4515072704E8</v>
      </c>
      <c r="AH187" s="61">
        <v>9.702198653E7</v>
      </c>
      <c r="AI187" s="61">
        <v>9.491092734E7</v>
      </c>
      <c r="AJ187" s="61">
        <v>1.0898955788E8</v>
      </c>
      <c r="AK187" s="61">
        <v>1.5892172941E8</v>
      </c>
      <c r="AL187" s="61">
        <v>8.42716582E7</v>
      </c>
      <c r="AM187" s="61">
        <v>1.2751536806E8</v>
      </c>
      <c r="AN187" s="61">
        <v>8.7002424824E8</v>
      </c>
      <c r="AO187" s="24"/>
      <c r="AP187" s="24"/>
      <c r="AQ187" s="24"/>
    </row>
    <row r="188" ht="12.75" customHeight="1">
      <c r="A188" s="15" t="s">
        <v>21</v>
      </c>
      <c r="B188" s="24">
        <v>2018.0</v>
      </c>
      <c r="C188" s="25">
        <f>'Single-Family'!C188+'Multi-Family'!C188+'Non-Residential - New Const'!C189</f>
        <v>13</v>
      </c>
      <c r="D188" s="26">
        <f>'Single-Family'!D188+'Multi-Family'!E188+'Non-Residential - New Const'!D189</f>
        <v>2245443</v>
      </c>
      <c r="E188" s="25">
        <f>'Single-Family'!E188+'Multi-Family'!F187+'Non-Residential - New Const'!E189</f>
        <v>10</v>
      </c>
      <c r="F188" s="26">
        <f>'Single-Family'!F188+'Multi-Family'!H188+'Non-Residential - New Const'!F189</f>
        <v>3777912</v>
      </c>
      <c r="G188" s="25">
        <f>'Single-Family'!G188+'Multi-Family'!I188+'Non-Residential - New Const'!G189</f>
        <v>137</v>
      </c>
      <c r="H188" s="26">
        <f>'Single-Family'!H188+'Multi-Family'!K188+'Non-Residential - New Const'!H189</f>
        <v>30880704</v>
      </c>
      <c r="I188" s="25">
        <f>'Single-Family'!I188+'Multi-Family'!L188+'Non-Residential - New Const'!I189</f>
        <v>124</v>
      </c>
      <c r="J188" s="26">
        <f>'Single-Family'!J188+'Multi-Family'!N188+'Non-Residential - New Const'!J189</f>
        <v>54405296</v>
      </c>
      <c r="K188" s="25">
        <f>'Single-Family'!K188+'Multi-Family'!O188+'Non-Residential - New Const'!K189</f>
        <v>0</v>
      </c>
      <c r="L188" s="26">
        <f>'Single-Family'!L188+'Multi-Family'!Q188+'Non-Residential - New Const'!L189</f>
        <v>0</v>
      </c>
      <c r="M188" s="25">
        <f>'Single-Family'!M188+'Multi-Family'!R188+'Non-Residential - New Const'!M189</f>
        <v>9</v>
      </c>
      <c r="N188" s="26">
        <f>'Single-Family'!N188+'Multi-Family'!T188+'Non-Residential - New Const'!N189</f>
        <v>2782052</v>
      </c>
      <c r="O188" s="25">
        <f>'Single-Family'!O188+'Multi-Family'!U188+'Non-Residential - New Const'!O189</f>
        <v>1</v>
      </c>
      <c r="P188" s="26">
        <f>'Single-Family'!P188+'Multi-Family'!W188+'Non-Residential - New Const'!P189</f>
        <v>0</v>
      </c>
      <c r="Q188" s="25">
        <f>'Single-Family'!Q188+'Multi-Family'!X188+'Non-Residential - New Const'!Q189</f>
        <v>2</v>
      </c>
      <c r="R188" s="26">
        <f>'Single-Family'!R188+'Multi-Family'!Z188+'Non-Residential - New Const'!R189</f>
        <v>481552.75</v>
      </c>
      <c r="S188" s="29">
        <f>'Single-Family'!S188+'Multi-Family'!AB188+'Non-Residential - New Const'!S189</f>
        <v>16</v>
      </c>
      <c r="T188" s="29">
        <f>'Single-Family'!T188+'Multi-Family'!AC188+'Non-Residential - New Const'!T189</f>
        <v>3720586</v>
      </c>
      <c r="U188" s="30">
        <f t="shared" ref="U188:V188" si="218">E188+S188+Q188+O188+M188+K188+I188+G188+C188</f>
        <v>312</v>
      </c>
      <c r="V188" s="31">
        <f t="shared" si="218"/>
        <v>98293545.75</v>
      </c>
      <c r="W188" s="51">
        <f>U188-Total!U175</f>
        <v>68</v>
      </c>
      <c r="X188" s="52">
        <f>W188/Total!U175</f>
        <v>0.2786885246</v>
      </c>
      <c r="Y188" s="53">
        <f>V188-Total!V175</f>
        <v>35158559.98</v>
      </c>
      <c r="Z188" s="52">
        <f>Y188/Total!V175</f>
        <v>0.5568791939</v>
      </c>
      <c r="AA188" s="53">
        <f t="shared" si="219"/>
        <v>91730922.01</v>
      </c>
      <c r="AB188" s="4"/>
      <c r="AC188" s="57">
        <f t="shared" ref="AC188:AN188" si="220">AC187/$AC$137</f>
        <v>69.54512528</v>
      </c>
      <c r="AD188" s="57">
        <f t="shared" si="220"/>
        <v>72.07744625</v>
      </c>
      <c r="AE188" s="57">
        <f t="shared" si="220"/>
        <v>98.29354575</v>
      </c>
      <c r="AF188" s="57">
        <f t="shared" si="220"/>
        <v>147.5711023</v>
      </c>
      <c r="AG188" s="57">
        <f t="shared" si="220"/>
        <v>345.150727</v>
      </c>
      <c r="AH188" s="57">
        <f t="shared" si="220"/>
        <v>97.02198653</v>
      </c>
      <c r="AI188" s="57">
        <f t="shared" si="220"/>
        <v>94.91092734</v>
      </c>
      <c r="AJ188" s="57">
        <f t="shared" si="220"/>
        <v>108.9895579</v>
      </c>
      <c r="AK188" s="57">
        <f t="shared" si="220"/>
        <v>158.9217294</v>
      </c>
      <c r="AL188" s="57">
        <f t="shared" si="220"/>
        <v>84.2716582</v>
      </c>
      <c r="AM188" s="57">
        <f t="shared" si="220"/>
        <v>127.5153681</v>
      </c>
      <c r="AN188" s="57">
        <f t="shared" si="220"/>
        <v>870.0242482</v>
      </c>
      <c r="AO188" s="4"/>
      <c r="AP188" s="4"/>
      <c r="AQ188" s="4"/>
    </row>
    <row r="189" ht="12.75" customHeight="1">
      <c r="A189" s="15" t="s">
        <v>22</v>
      </c>
      <c r="B189" s="24">
        <v>2018.0</v>
      </c>
      <c r="C189" s="25">
        <f>'Single-Family'!C189+'Multi-Family'!C189+'Non-Residential - New Const'!C190</f>
        <v>12</v>
      </c>
      <c r="D189" s="26">
        <f>'Single-Family'!D189+'Multi-Family'!E189+'Non-Residential - New Const'!D190</f>
        <v>2190122</v>
      </c>
      <c r="E189" s="25">
        <f>'Single-Family'!E189+'Multi-Family'!F189+'Non-Residential - New Const'!E190</f>
        <v>6</v>
      </c>
      <c r="F189" s="26">
        <f>'Single-Family'!F189+'Multi-Family'!H189+'Non-Residential - New Const'!F190</f>
        <v>5782924</v>
      </c>
      <c r="G189" s="25">
        <f>'Single-Family'!G189+'Multi-Family'!I189+'Non-Residential - New Const'!G190</f>
        <v>161</v>
      </c>
      <c r="H189" s="26">
        <f>'Single-Family'!H189+'Multi-Family'!K189+'Non-Residential - New Const'!H190</f>
        <v>66274843</v>
      </c>
      <c r="I189" s="25">
        <f>'Single-Family'!I189+'Multi-Family'!L189+'Non-Residential - New Const'!I190</f>
        <v>110</v>
      </c>
      <c r="J189" s="26">
        <f>'Single-Family'!J189+'Multi-Family'!N189+'Non-Residential - New Const'!J190</f>
        <v>51181624.32</v>
      </c>
      <c r="K189" s="25">
        <f>'Single-Family'!K189+'Multi-Family'!O189+'Non-Residential - New Const'!K190</f>
        <v>2</v>
      </c>
      <c r="L189" s="26">
        <f>'Single-Family'!L189+'Multi-Family'!Q189+'Non-Residential - New Const'!L190</f>
        <v>5775000</v>
      </c>
      <c r="M189" s="25">
        <f>'Single-Family'!M189+'Multi-Family'!R189+'Non-Residential - New Const'!M190</f>
        <v>11</v>
      </c>
      <c r="N189" s="26">
        <f>'Single-Family'!N189+'Multi-Family'!T189+'Non-Residential - New Const'!N190</f>
        <v>3755872</v>
      </c>
      <c r="O189" s="25">
        <f>'Single-Family'!O189+'Multi-Family'!U189+'Non-Residential - New Const'!O190</f>
        <v>0</v>
      </c>
      <c r="P189" s="26">
        <f>'Single-Family'!P189+'Multi-Family'!W189+'Non-Residential - New Const'!P190</f>
        <v>0</v>
      </c>
      <c r="Q189" s="25">
        <f>'Single-Family'!Q189+'Multi-Family'!X189+'Non-Residential - New Const'!Q190</f>
        <v>2</v>
      </c>
      <c r="R189" s="26">
        <f>'Single-Family'!R189+'Multi-Family'!Z189+'Non-Residential - New Const'!R190</f>
        <v>106080</v>
      </c>
      <c r="S189" s="29">
        <f>'Single-Family'!S189+'Multi-Family'!AB189+'Non-Residential - New Const'!S190</f>
        <v>23</v>
      </c>
      <c r="T189" s="29">
        <f>'Single-Family'!T189+'Multi-Family'!AC189+'Non-Residential - New Const'!T190</f>
        <v>12504637</v>
      </c>
      <c r="U189" s="30">
        <f t="shared" ref="U189:V189" si="221">E189+S189+Q189+O189+M189+K189+I189+G189+C189</f>
        <v>327</v>
      </c>
      <c r="V189" s="31">
        <f t="shared" si="221"/>
        <v>147571102.3</v>
      </c>
      <c r="W189" s="51">
        <f>U189-Total!U176</f>
        <v>19</v>
      </c>
      <c r="X189" s="52">
        <f>W189/Total!U176</f>
        <v>0.06168831169</v>
      </c>
      <c r="Y189" s="53">
        <f>V189-Total!V176</f>
        <v>67011729.76</v>
      </c>
      <c r="Z189" s="52">
        <f>Y189/Total!V176</f>
        <v>0.8318303337</v>
      </c>
      <c r="AA189" s="53">
        <f t="shared" si="219"/>
        <v>158742651.8</v>
      </c>
      <c r="AB189" s="4"/>
      <c r="AC189" s="4"/>
      <c r="AD189" s="4"/>
      <c r="AE189" s="4"/>
      <c r="AF189" s="4"/>
      <c r="AG189" s="4"/>
      <c r="AH189" s="4"/>
      <c r="AI189" s="4"/>
      <c r="AJ189" s="4"/>
      <c r="AK189" s="4"/>
      <c r="AL189" s="4"/>
      <c r="AM189" s="4"/>
      <c r="AN189" s="4"/>
      <c r="AO189" s="4"/>
      <c r="AP189" s="4"/>
      <c r="AQ189" s="4"/>
    </row>
    <row r="190" ht="12.75" customHeight="1">
      <c r="A190" s="15" t="s">
        <v>23</v>
      </c>
      <c r="B190" s="24">
        <v>2018.0</v>
      </c>
      <c r="C190" s="25">
        <f>'Single-Family'!C190+'Multi-Family'!C190+'Non-Residential - New Const'!C191</f>
        <v>9</v>
      </c>
      <c r="D190" s="26">
        <f>'Single-Family'!D190+'Multi-Family'!E190+'Non-Residential - New Const'!D191</f>
        <v>1230310.54</v>
      </c>
      <c r="E190" s="25">
        <f>'Single-Family'!E190+'Multi-Family'!F190+'Non-Residential - New Const'!E191</f>
        <v>10</v>
      </c>
      <c r="F190" s="26">
        <f>'Single-Family'!F190+'Multi-Family'!H190+'Non-Residential - New Const'!F191</f>
        <v>2858500</v>
      </c>
      <c r="G190" s="25">
        <f>'Single-Family'!G190+'Multi-Family'!I190+'Non-Residential - New Const'!G191</f>
        <v>159</v>
      </c>
      <c r="H190" s="26">
        <f>'Single-Family'!H190+'Multi-Family'!K190+'Non-Residential - New Const'!H191</f>
        <v>36324251</v>
      </c>
      <c r="I190" s="25">
        <f>'Single-Family'!I190+'Multi-Family'!L190+'Non-Residential - New Const'!I191</f>
        <v>106</v>
      </c>
      <c r="J190" s="26">
        <f>'Single-Family'!J190+'Multi-Family'!N190+'Non-Residential - New Const'!J191</f>
        <v>295969778</v>
      </c>
      <c r="K190" s="25">
        <f>'Single-Family'!K190+'Multi-Family'!O190+'Non-Residential - New Const'!K191</f>
        <v>2</v>
      </c>
      <c r="L190" s="26">
        <f>'Single-Family'!L190+'Multi-Family'!Q190+'Non-Residential - New Const'!L191</f>
        <v>600000</v>
      </c>
      <c r="M190" s="25">
        <f>'Single-Family'!M190+'Multi-Family'!R190+'Non-Residential - New Const'!M191</f>
        <v>17</v>
      </c>
      <c r="N190" s="26">
        <f>'Single-Family'!N190+'Multi-Family'!T190+'Non-Residential - New Const'!N191</f>
        <v>4485074</v>
      </c>
      <c r="O190" s="25">
        <f>'Single-Family'!O190+'Multi-Family'!U190+'Non-Residential - New Const'!O191</f>
        <v>4</v>
      </c>
      <c r="P190" s="26">
        <f>'Single-Family'!P190+'Multi-Family'!W190+'Non-Residential - New Const'!P191</f>
        <v>1005000</v>
      </c>
      <c r="Q190" s="25">
        <f>'Single-Family'!Q190+'Multi-Family'!X190+'Non-Residential - New Const'!Q191</f>
        <v>5</v>
      </c>
      <c r="R190" s="26">
        <f>'Single-Family'!R190+'Multi-Family'!Z190+'Non-Residential - New Const'!R191</f>
        <v>851070.5</v>
      </c>
      <c r="S190" s="29">
        <f>'Single-Family'!S190+'Multi-Family'!AB190+'Non-Residential - New Const'!S191</f>
        <v>5</v>
      </c>
      <c r="T190" s="29">
        <f>'Single-Family'!T190+'Multi-Family'!AC190+'Non-Residential - New Const'!T191</f>
        <v>1826743</v>
      </c>
      <c r="U190" s="30">
        <f t="shared" ref="U190:V190" si="222">E190+S190+Q190+O190+M190+K190+I190+G190+C190</f>
        <v>317</v>
      </c>
      <c r="V190" s="31">
        <f t="shared" si="222"/>
        <v>345150727</v>
      </c>
      <c r="W190" s="51">
        <f>U190-Total!U177</f>
        <v>-63</v>
      </c>
      <c r="X190" s="52">
        <f>W190/Total!U177</f>
        <v>-0.1657894737</v>
      </c>
      <c r="Y190" s="53">
        <f>V190-Total!V177</f>
        <v>211581532.2</v>
      </c>
      <c r="Z190" s="52">
        <f>Y190/Total!V177</f>
        <v>1.584059351</v>
      </c>
      <c r="AA190" s="53">
        <f t="shared" si="219"/>
        <v>370324183.9</v>
      </c>
      <c r="AB190" s="4"/>
      <c r="AC190" s="4"/>
      <c r="AD190" s="4"/>
      <c r="AE190" s="4"/>
      <c r="AF190" s="4"/>
      <c r="AG190" s="4"/>
      <c r="AH190" s="4"/>
      <c r="AI190" s="4"/>
      <c r="AJ190" s="4"/>
      <c r="AK190" s="4"/>
      <c r="AL190" s="4"/>
      <c r="AM190" s="4"/>
      <c r="AN190" s="4"/>
      <c r="AO190" s="4"/>
      <c r="AP190" s="4"/>
      <c r="AQ190" s="4"/>
    </row>
    <row r="191" ht="12.75" customHeight="1">
      <c r="A191" s="15" t="s">
        <v>32</v>
      </c>
      <c r="B191" s="24">
        <v>2018.0</v>
      </c>
      <c r="C191" s="25">
        <f>'Single-Family'!C191+'Multi-Family'!C191+'Non-Residential - New Const'!C192</f>
        <v>10</v>
      </c>
      <c r="D191" s="26">
        <f>'Single-Family'!D191+'Multi-Family'!E191+'Non-Residential - New Const'!D192</f>
        <v>1929798.47</v>
      </c>
      <c r="E191" s="25">
        <f>'Single-Family'!E191+'Multi-Family'!F191+'Non-Residential - New Const'!E192</f>
        <v>6</v>
      </c>
      <c r="F191" s="26">
        <f>'Single-Family'!F191+'Multi-Family'!H191+'Non-Residential - New Const'!F192</f>
        <v>2900200</v>
      </c>
      <c r="G191" s="25">
        <f>'Single-Family'!G191+'Multi-Family'!I191+'Non-Residential - New Const'!G192</f>
        <v>184</v>
      </c>
      <c r="H191" s="26">
        <f>'Single-Family'!H191+'Multi-Family'!K191+'Non-Residential - New Const'!H192</f>
        <v>55486356</v>
      </c>
      <c r="I191" s="25">
        <f>'Single-Family'!I191+'Multi-Family'!L191+'Non-Residential - New Const'!I192</f>
        <v>86</v>
      </c>
      <c r="J191" s="26">
        <f>'Single-Family'!J191+'Multi-Family'!N191+'Non-Residential - New Const'!J192</f>
        <v>27324516.56</v>
      </c>
      <c r="K191" s="25">
        <f>'Single-Family'!K191+'Multi-Family'!O191+'Non-Residential - New Const'!K192</f>
        <v>2</v>
      </c>
      <c r="L191" s="26">
        <f>'Single-Family'!L191+'Multi-Family'!Q191+'Non-Residential - New Const'!L192</f>
        <v>3085000</v>
      </c>
      <c r="M191" s="25">
        <f>'Single-Family'!M191+'Multi-Family'!R191+'Non-Residential - New Const'!M192</f>
        <v>10</v>
      </c>
      <c r="N191" s="26">
        <f>'Single-Family'!N191+'Multi-Family'!T191+'Non-Residential - New Const'!N192</f>
        <v>3081742</v>
      </c>
      <c r="O191" s="25">
        <f>'Single-Family'!O191+'Multi-Family'!U191+'Non-Residential - New Const'!O192</f>
        <v>2</v>
      </c>
      <c r="P191" s="26">
        <f>'Single-Family'!P191+'Multi-Family'!W191+'Non-Residential - New Const'!P192</f>
        <v>600000</v>
      </c>
      <c r="Q191" s="25">
        <f>'Single-Family'!Q191+'Multi-Family'!X191+'Non-Residential - New Const'!Q192</f>
        <v>7</v>
      </c>
      <c r="R191" s="26">
        <f>'Single-Family'!R191+'Multi-Family'!Z191+'Non-Residential - New Const'!R192</f>
        <v>1170144.5</v>
      </c>
      <c r="S191" s="29">
        <f>'Single-Family'!S191+'Multi-Family'!AB191+'Non-Residential - New Const'!S192</f>
        <v>7</v>
      </c>
      <c r="T191" s="29">
        <f>'Single-Family'!T191+'Multi-Family'!AC191+'Non-Residential - New Const'!T192</f>
        <v>1444229</v>
      </c>
      <c r="U191" s="30">
        <f t="shared" ref="U191:V191" si="223">E191+S191+Q191+O191+M191+K191+I191+G191+C191</f>
        <v>314</v>
      </c>
      <c r="V191" s="31">
        <f t="shared" si="223"/>
        <v>97021986.53</v>
      </c>
      <c r="W191" s="51">
        <f>U191-Total!U178</f>
        <v>-91</v>
      </c>
      <c r="X191" s="52">
        <f>W191/Total!U178</f>
        <v>-0.224691358</v>
      </c>
      <c r="Y191" s="53">
        <f>V191-Total!V178</f>
        <v>-371145739.8</v>
      </c>
      <c r="Z191" s="52">
        <f>Y191/Total!V178</f>
        <v>-0.7927623348</v>
      </c>
      <c r="AA191" s="53">
        <f t="shared" si="219"/>
        <v>-821555.9</v>
      </c>
      <c r="AB191" s="4"/>
      <c r="AC191" s="4"/>
      <c r="AD191" s="4"/>
      <c r="AE191" s="4"/>
      <c r="AF191" s="4"/>
      <c r="AG191" s="4"/>
      <c r="AH191" s="4"/>
      <c r="AI191" s="4"/>
      <c r="AJ191" s="4"/>
      <c r="AK191" s="4"/>
      <c r="AL191" s="4"/>
      <c r="AM191" s="4"/>
      <c r="AN191" s="4"/>
      <c r="AO191" s="4"/>
      <c r="AP191" s="4"/>
      <c r="AQ191" s="4"/>
    </row>
    <row r="192" ht="12.75" customHeight="1">
      <c r="A192" s="15" t="s">
        <v>25</v>
      </c>
      <c r="B192" s="24">
        <v>2018.0</v>
      </c>
      <c r="C192" s="25">
        <f>'Single-Family'!C192+'Multi-Family'!C192+'Non-Residential - New Const'!C193</f>
        <v>16</v>
      </c>
      <c r="D192" s="26">
        <f>'Single-Family'!D192+'Multi-Family'!E192+'Non-Residential - New Const'!D193</f>
        <v>2783430.65</v>
      </c>
      <c r="E192" s="25">
        <f>'Single-Family'!E192+'Multi-Family'!F192+'Non-Residential - New Const'!E193</f>
        <v>13</v>
      </c>
      <c r="F192" s="26">
        <f>'Single-Family'!F192+'Multi-Family'!H192+'Non-Residential - New Const'!F193</f>
        <v>4589000</v>
      </c>
      <c r="G192" s="25">
        <f>'Single-Family'!G192+'Multi-Family'!I192+'Non-Residential - New Const'!G193</f>
        <v>135</v>
      </c>
      <c r="H192" s="26">
        <f>'Single-Family'!H192+'Multi-Family'!K192+'Non-Residential - New Const'!H193</f>
        <v>47358473</v>
      </c>
      <c r="I192" s="25">
        <f>'Single-Family'!I192+'Multi-Family'!L192+'Non-Residential - New Const'!I193</f>
        <v>81</v>
      </c>
      <c r="J192" s="26">
        <f>'Single-Family'!J192+'Multi-Family'!N192+'Non-Residential - New Const'!J193</f>
        <v>30110761.44</v>
      </c>
      <c r="K192" s="25">
        <f>'Single-Family'!K192+'Multi-Family'!O192+'Non-Residential - New Const'!K193</f>
        <v>3</v>
      </c>
      <c r="L192" s="26">
        <f>'Single-Family'!L192+'Multi-Family'!Q192+'Non-Residential - New Const'!L193</f>
        <v>805300</v>
      </c>
      <c r="M192" s="25">
        <f>'Single-Family'!M192+'Multi-Family'!R192+'Non-Residential - New Const'!M193</f>
        <v>10</v>
      </c>
      <c r="N192" s="26">
        <f>'Single-Family'!N192+'Multi-Family'!T192+'Non-Residential - New Const'!N193</f>
        <v>2066684</v>
      </c>
      <c r="O192" s="25">
        <f>'Single-Family'!O192+'Multi-Family'!U192+'Non-Residential - New Const'!O193</f>
        <v>3</v>
      </c>
      <c r="P192" s="26">
        <f>'Single-Family'!P192+'Multi-Family'!W192+'Non-Residential - New Const'!P193</f>
        <v>2300000</v>
      </c>
      <c r="Q192" s="25">
        <f>'Single-Family'!Q192+'Multi-Family'!X192+'Non-Residential - New Const'!Q193</f>
        <v>2</v>
      </c>
      <c r="R192" s="26">
        <f>'Single-Family'!R192+'Multi-Family'!Z192+'Non-Residential - New Const'!R193</f>
        <v>300924.25</v>
      </c>
      <c r="S192" s="29">
        <f>'Single-Family'!S192+'Multi-Family'!AB192+'Non-Residential - New Const'!S193</f>
        <v>16</v>
      </c>
      <c r="T192" s="29">
        <f>'Single-Family'!T192+'Multi-Family'!AC192+'Non-Residential - New Const'!T193</f>
        <v>4596354</v>
      </c>
      <c r="U192" s="30">
        <f t="shared" ref="U192:V192" si="224">E192+S192+Q192+O192+M192+K192+I192+G192+C192</f>
        <v>279</v>
      </c>
      <c r="V192" s="31">
        <f t="shared" si="224"/>
        <v>94910927.34</v>
      </c>
      <c r="W192" s="51">
        <f>U192-Total!U179</f>
        <v>0</v>
      </c>
      <c r="X192" s="52">
        <f>W192/Total!U179</f>
        <v>0</v>
      </c>
      <c r="Y192" s="53">
        <f>V192-Total!V179</f>
        <v>-36618228.45</v>
      </c>
      <c r="Z192" s="52">
        <f>Y192/Total!V179</f>
        <v>-0.2784038887</v>
      </c>
      <c r="AA192" s="53">
        <f t="shared" si="219"/>
        <v>-37439784.35</v>
      </c>
      <c r="AB192" s="4"/>
      <c r="AC192" s="4"/>
      <c r="AD192" s="4"/>
      <c r="AE192" s="4"/>
      <c r="AF192" s="4"/>
      <c r="AG192" s="4"/>
      <c r="AH192" s="4"/>
      <c r="AI192" s="4"/>
      <c r="AJ192" s="4"/>
      <c r="AK192" s="4"/>
      <c r="AL192" s="4"/>
      <c r="AM192" s="4"/>
      <c r="AN192" s="4"/>
      <c r="AO192" s="4"/>
      <c r="AP192" s="4"/>
      <c r="AQ192" s="4"/>
    </row>
    <row r="193" ht="12.75" customHeight="1">
      <c r="A193" s="15" t="s">
        <v>26</v>
      </c>
      <c r="B193" s="24">
        <v>2018.0</v>
      </c>
      <c r="C193" s="25">
        <f>'Single-Family'!C193+'Multi-Family'!C193+'Non-Residential - New Const'!C194</f>
        <v>12</v>
      </c>
      <c r="D193" s="26">
        <f>'Single-Family'!D193+'Multi-Family'!E193+'Non-Residential - New Const'!D194</f>
        <v>2125561</v>
      </c>
      <c r="E193" s="25">
        <f>'Single-Family'!E193+'Multi-Family'!F193+'Non-Residential - New Const'!E194</f>
        <v>11</v>
      </c>
      <c r="F193" s="26">
        <f>'Single-Family'!F193+'Multi-Family'!H193+'Non-Residential - New Const'!F194</f>
        <v>4281200</v>
      </c>
      <c r="G193" s="25">
        <f>'Single-Family'!G193+'Multi-Family'!I193+'Non-Residential - New Const'!G194</f>
        <v>147</v>
      </c>
      <c r="H193" s="26">
        <f>'Single-Family'!H193+'Multi-Family'!K193+'Non-Residential - New Const'!H194</f>
        <v>43118198</v>
      </c>
      <c r="I193" s="25">
        <f>'Single-Family'!I193+'Multi-Family'!L193+'Non-Residential - New Const'!I194</f>
        <v>87</v>
      </c>
      <c r="J193" s="26">
        <f>'Single-Family'!J193+'Multi-Family'!N193+'Non-Residential - New Const'!J194</f>
        <v>47592011.88</v>
      </c>
      <c r="K193" s="25">
        <f>'Single-Family'!K193+'Multi-Family'!O193+'Non-Residential - New Const'!K194</f>
        <v>3</v>
      </c>
      <c r="L193" s="26">
        <f>'Single-Family'!L193+'Multi-Family'!Q193+'Non-Residential - New Const'!L194</f>
        <v>880000</v>
      </c>
      <c r="M193" s="25">
        <f>'Single-Family'!M193+'Multi-Family'!R193+'Non-Residential - New Const'!M194</f>
        <v>5</v>
      </c>
      <c r="N193" s="26">
        <f>'Single-Family'!N193+'Multi-Family'!T193+'Non-Residential - New Const'!N194</f>
        <v>1200658</v>
      </c>
      <c r="O193" s="25">
        <f>'Single-Family'!O193+'Multi-Family'!U193+'Non-Residential - New Const'!O194</f>
        <v>4</v>
      </c>
      <c r="P193" s="26">
        <f>'Single-Family'!P193+'Multi-Family'!W193+'Non-Residential - New Const'!P194</f>
        <v>374000</v>
      </c>
      <c r="Q193" s="25">
        <f>'Single-Family'!Q193+'Multi-Family'!X193+'Non-Residential - New Const'!Q194</f>
        <v>1</v>
      </c>
      <c r="R193" s="26">
        <f>'Single-Family'!R193+'Multi-Family'!Z193+'Non-Residential - New Const'!R194</f>
        <v>160386</v>
      </c>
      <c r="S193" s="29">
        <f>'Single-Family'!S193+'Multi-Family'!AB193+'Non-Residential - New Const'!S194</f>
        <v>13</v>
      </c>
      <c r="T193" s="29">
        <f>'Single-Family'!T193+'Multi-Family'!AC193+'Non-Residential - New Const'!T194</f>
        <v>9257543</v>
      </c>
      <c r="U193" s="30">
        <f t="shared" ref="U193:V193" si="225">E193+S193+Q193+O193+M193+K193+I193+G193+C193</f>
        <v>283</v>
      </c>
      <c r="V193" s="31">
        <f t="shared" si="225"/>
        <v>108989557.9</v>
      </c>
      <c r="W193" s="51">
        <f>U193-Total!U180</f>
        <v>37</v>
      </c>
      <c r="X193" s="52">
        <f>W193/Total!U180</f>
        <v>0.1504065041</v>
      </c>
      <c r="Y193" s="53">
        <f>V193-Total!V180</f>
        <v>15630097.79</v>
      </c>
      <c r="Z193" s="52">
        <f>Y193/Total!V180</f>
        <v>0.1674184681</v>
      </c>
      <c r="AA193" s="53">
        <f t="shared" si="219"/>
        <v>-21809686.56</v>
      </c>
      <c r="AB193" s="4"/>
      <c r="AC193" s="4"/>
      <c r="AD193" s="4"/>
      <c r="AE193" s="4"/>
      <c r="AF193" s="4"/>
      <c r="AG193" s="4"/>
      <c r="AH193" s="4"/>
      <c r="AI193" s="4"/>
      <c r="AJ193" s="4"/>
      <c r="AK193" s="4"/>
      <c r="AL193" s="4"/>
      <c r="AM193" s="4"/>
      <c r="AN193" s="4"/>
      <c r="AO193" s="4"/>
      <c r="AP193" s="4"/>
      <c r="AQ193" s="4"/>
    </row>
    <row r="194" ht="12.75" customHeight="1">
      <c r="A194" s="15" t="s">
        <v>27</v>
      </c>
      <c r="B194" s="24">
        <v>2018.0</v>
      </c>
      <c r="C194" s="25">
        <f>'Single-Family'!C194+'Multi-Family'!C194+'Non-Residential - New Const'!C195</f>
        <v>4</v>
      </c>
      <c r="D194" s="26">
        <f>'Single-Family'!D194+'Multi-Family'!E194+'Non-Residential - New Const'!D195</f>
        <v>2011911.35</v>
      </c>
      <c r="E194" s="25">
        <f>'Single-Family'!E194+'Multi-Family'!F194+'Non-Residential - New Const'!E195</f>
        <v>7</v>
      </c>
      <c r="F194" s="26">
        <f>'Single-Family'!F194+'Multi-Family'!H194+'Non-Residential - New Const'!F195</f>
        <v>1356000</v>
      </c>
      <c r="G194" s="25">
        <f>'Single-Family'!G194+'Multi-Family'!I194+'Non-Residential - New Const'!G195</f>
        <v>117</v>
      </c>
      <c r="H194" s="26">
        <f>'Single-Family'!H194+'Multi-Family'!K194+'Non-Residential - New Const'!H195</f>
        <v>40990830</v>
      </c>
      <c r="I194" s="25">
        <f>'Single-Family'!I194+'Multi-Family'!L194+'Non-Residential - New Const'!I195</f>
        <v>78</v>
      </c>
      <c r="J194" s="26">
        <f>'Single-Family'!J194+'Multi-Family'!N194+'Non-Residential - New Const'!J195</f>
        <v>106093501.3</v>
      </c>
      <c r="K194" s="25">
        <f>'Single-Family'!K194+'Multi-Family'!O194+'Non-Residential - New Const'!K195</f>
        <v>3</v>
      </c>
      <c r="L194" s="26">
        <f>'Single-Family'!L194+'Multi-Family'!Q194+'Non-Residential - New Const'!L195</f>
        <v>880000</v>
      </c>
      <c r="M194" s="25">
        <f>'Single-Family'!M194+'Multi-Family'!R194+'Non-Residential - New Const'!M195</f>
        <v>11</v>
      </c>
      <c r="N194" s="26">
        <f>'Single-Family'!N194+'Multi-Family'!T194+'Non-Residential - New Const'!N195</f>
        <v>3083513</v>
      </c>
      <c r="O194" s="25">
        <f>'Single-Family'!O194+'Multi-Family'!U194+'Non-Residential - New Const'!O195</f>
        <v>3</v>
      </c>
      <c r="P194" s="26">
        <f>'Single-Family'!P194+'Multi-Family'!W194+'Non-Residential - New Const'!P195</f>
        <v>881000</v>
      </c>
      <c r="Q194" s="25">
        <f>'Single-Family'!Q194+'Multi-Family'!X194+'Non-Residential - New Const'!Q195</f>
        <v>8</v>
      </c>
      <c r="R194" s="26">
        <f>'Single-Family'!R194+'Multi-Family'!Z194+'Non-Residential - New Const'!R195</f>
        <v>1471906.75</v>
      </c>
      <c r="S194" s="29">
        <f>'Single-Family'!S194+'Multi-Family'!AB194+'Non-Residential - New Const'!S195</f>
        <v>8</v>
      </c>
      <c r="T194" s="29">
        <f>'Single-Family'!T194+'Multi-Family'!AC194+'Non-Residential - New Const'!T195</f>
        <v>2153067</v>
      </c>
      <c r="U194" s="30">
        <f t="shared" ref="U194:V194" si="226">E194+S194+Q194+O194+M194+K194+I194+G194+C194</f>
        <v>239</v>
      </c>
      <c r="V194" s="31">
        <f t="shared" si="226"/>
        <v>158921729.4</v>
      </c>
      <c r="W194" s="51">
        <f>U194-Total!U181</f>
        <v>-126</v>
      </c>
      <c r="X194" s="52">
        <f>W194/Total!U181</f>
        <v>-0.3452054795</v>
      </c>
      <c r="Y194" s="53">
        <f>V194-Total!V181</f>
        <v>61211077.18</v>
      </c>
      <c r="Z194" s="52">
        <f>Y194/Total!V181</f>
        <v>0.6264524469</v>
      </c>
      <c r="AA194" s="53">
        <f t="shared" si="219"/>
        <v>39401390.62</v>
      </c>
      <c r="AB194" s="4"/>
      <c r="AC194" s="4"/>
      <c r="AD194" s="4"/>
      <c r="AE194" s="4"/>
      <c r="AF194" s="4"/>
      <c r="AG194" s="4"/>
      <c r="AH194" s="4"/>
      <c r="AI194" s="4"/>
      <c r="AJ194" s="4"/>
      <c r="AK194" s="4"/>
      <c r="AL194" s="4"/>
      <c r="AM194" s="4"/>
      <c r="AN194" s="4"/>
      <c r="AO194" s="4"/>
      <c r="AP194" s="4"/>
      <c r="AQ194" s="4"/>
    </row>
    <row r="195" ht="12.75" customHeight="1">
      <c r="A195" s="15" t="s">
        <v>28</v>
      </c>
      <c r="B195" s="24">
        <v>2018.0</v>
      </c>
      <c r="C195" s="25">
        <f>'Single-Family'!C195+'Multi-Family'!C195+'Non-Residential - New Const'!C196</f>
        <v>5</v>
      </c>
      <c r="D195" s="26">
        <f>'Single-Family'!D195+'Multi-Family'!E195+'Non-Residential - New Const'!D196</f>
        <v>1543515.45</v>
      </c>
      <c r="E195" s="25">
        <f>'Single-Family'!E195+'Multi-Family'!F195+'Non-Residential - New Const'!E196</f>
        <v>5</v>
      </c>
      <c r="F195" s="26">
        <f>'Single-Family'!F195+'Multi-Family'!H195+'Non-Residential - New Const'!F196</f>
        <v>981000</v>
      </c>
      <c r="G195" s="25">
        <f>'Single-Family'!G195+'Multi-Family'!I195+'Non-Residential - New Const'!G196</f>
        <v>152</v>
      </c>
      <c r="H195" s="26">
        <f>'Single-Family'!H195+'Multi-Family'!K195+'Non-Residential - New Const'!H196</f>
        <v>36936342</v>
      </c>
      <c r="I195" s="25">
        <f>'Single-Family'!I195+'Multi-Family'!L195+'Non-Residential - New Const'!I196</f>
        <v>88</v>
      </c>
      <c r="J195" s="26">
        <f>'Single-Family'!J195+'Multi-Family'!N195+'Non-Residential - New Const'!J196</f>
        <v>27041936.5</v>
      </c>
      <c r="K195" s="25">
        <f>'Single-Family'!K195+'Multi-Family'!O195+'Non-Residential - New Const'!K196</f>
        <v>3</v>
      </c>
      <c r="L195" s="26">
        <f>'Single-Family'!L195+'Multi-Family'!Q195+'Non-Residential - New Const'!L196</f>
        <v>2596692</v>
      </c>
      <c r="M195" s="25">
        <f>'Single-Family'!M195+'Multi-Family'!R195+'Non-Residential - New Const'!M196</f>
        <v>8</v>
      </c>
      <c r="N195" s="26">
        <f>'Single-Family'!N195+'Multi-Family'!T195+'Non-Residential - New Const'!N196</f>
        <v>2546605</v>
      </c>
      <c r="O195" s="25">
        <f>'Single-Family'!O195+'Multi-Family'!U195+'Non-Residential - New Const'!O196</f>
        <v>1</v>
      </c>
      <c r="P195" s="26">
        <f>'Single-Family'!P195+'Multi-Family'!W195+'Non-Residential - New Const'!P196</f>
        <v>312000</v>
      </c>
      <c r="Q195" s="25">
        <f>'Single-Family'!Q195+'Multi-Family'!X195+'Non-Residential - New Const'!Q196</f>
        <v>7</v>
      </c>
      <c r="R195" s="26">
        <f>'Single-Family'!R195+'Multi-Family'!Z195+'Non-Residential - New Const'!R196</f>
        <v>1068329.25</v>
      </c>
      <c r="S195" s="29">
        <f>'Single-Family'!S195+'Multi-Family'!AB195+'Non-Residential - New Const'!S196</f>
        <v>10</v>
      </c>
      <c r="T195" s="29">
        <f>'Single-Family'!T195+'Multi-Family'!AC195+'Non-Residential - New Const'!T196</f>
        <v>11245238</v>
      </c>
      <c r="U195" s="30">
        <f t="shared" ref="U195:V195" si="227">E195+S195+Q195+O195+M195+K195+I195+G195+C195</f>
        <v>279</v>
      </c>
      <c r="V195" s="31">
        <f t="shared" si="227"/>
        <v>84271658.2</v>
      </c>
      <c r="W195" s="51">
        <f>U195-Total!U182</f>
        <v>24</v>
      </c>
      <c r="X195" s="52">
        <f>W195/Total!U182</f>
        <v>0.09411764706</v>
      </c>
      <c r="Y195" s="53">
        <f>V195-Total!V182</f>
        <v>-122584954</v>
      </c>
      <c r="Z195" s="52">
        <f>Y195/Total!V182</f>
        <v>-0.5926083421</v>
      </c>
      <c r="AA195" s="53">
        <f t="shared" si="219"/>
        <v>-83183563.38</v>
      </c>
      <c r="AB195" s="4"/>
      <c r="AC195" s="4"/>
      <c r="AD195" s="4"/>
      <c r="AE195" s="4"/>
      <c r="AF195" s="4"/>
      <c r="AG195" s="4"/>
      <c r="AH195" s="4"/>
      <c r="AI195" s="4"/>
      <c r="AJ195" s="4"/>
      <c r="AK195" s="4"/>
      <c r="AL195" s="4"/>
      <c r="AM195" s="4"/>
      <c r="AN195" s="4"/>
      <c r="AO195" s="4"/>
      <c r="AP195" s="4"/>
      <c r="AQ195" s="4"/>
    </row>
    <row r="196" ht="12.75" customHeight="1">
      <c r="A196" s="15" t="s">
        <v>29</v>
      </c>
      <c r="B196" s="24">
        <v>2018.0</v>
      </c>
      <c r="C196" s="25">
        <f>'Single-Family'!C196+'Multi-Family'!C196+'Non-Residential - New Const'!C197</f>
        <v>9</v>
      </c>
      <c r="D196" s="26">
        <f>'Single-Family'!D196+'Multi-Family'!E196+'Non-Residential - New Const'!D197</f>
        <v>1565626.9</v>
      </c>
      <c r="E196" s="25">
        <f>'Single-Family'!E196+'Multi-Family'!F196+'Non-Residential - New Const'!E197</f>
        <v>4</v>
      </c>
      <c r="F196" s="26">
        <f>'Single-Family'!F196+'Multi-Family'!H196+'Non-Residential - New Const'!F197</f>
        <v>1088535</v>
      </c>
      <c r="G196" s="25">
        <f>'Single-Family'!G196+'Multi-Family'!I196+'Non-Residential - New Const'!G197</f>
        <v>108</v>
      </c>
      <c r="H196" s="26">
        <f>'Single-Family'!H196+'Multi-Family'!K196+'Non-Residential - New Const'!H197</f>
        <v>42703912</v>
      </c>
      <c r="I196" s="25">
        <f>'Single-Family'!I196+'Multi-Family'!L196+'Non-Residential - New Const'!I197</f>
        <v>83</v>
      </c>
      <c r="J196" s="26">
        <f>'Single-Family'!J196+'Multi-Family'!N196+'Non-Residential - New Const'!J197</f>
        <v>33450198.16</v>
      </c>
      <c r="K196" s="25">
        <f>'Single-Family'!K196+'Multi-Family'!O196+'Non-Residential - New Const'!K197</f>
        <v>2</v>
      </c>
      <c r="L196" s="26">
        <f>'Single-Family'!L196+'Multi-Family'!Q196+'Non-Residential - New Const'!L197</f>
        <v>510000</v>
      </c>
      <c r="M196" s="25">
        <f>'Single-Family'!M196+'Multi-Family'!R196+'Non-Residential - New Const'!M197</f>
        <v>9</v>
      </c>
      <c r="N196" s="26">
        <f>'Single-Family'!N196+'Multi-Family'!T196+'Non-Residential - New Const'!N197</f>
        <v>1731946</v>
      </c>
      <c r="O196" s="25">
        <f>'Single-Family'!O196+'Multi-Family'!U196+'Non-Residential - New Const'!O197</f>
        <v>2</v>
      </c>
      <c r="P196" s="26">
        <f>'Single-Family'!P196+'Multi-Family'!W196+'Non-Residential - New Const'!P197</f>
        <v>500000</v>
      </c>
      <c r="Q196" s="25">
        <f>'Single-Family'!Q196+'Multi-Family'!X196+'Non-Residential - New Const'!Q197</f>
        <v>0</v>
      </c>
      <c r="R196" s="26">
        <f>'Single-Family'!R196+'Multi-Family'!Z196+'Non-Residential - New Const'!R197</f>
        <v>0</v>
      </c>
      <c r="S196" s="29">
        <f>'Single-Family'!S196+'Multi-Family'!AB196+'Non-Residential - New Const'!S197</f>
        <v>12</v>
      </c>
      <c r="T196" s="29">
        <f>'Single-Family'!T196+'Multi-Family'!AC196+'Non-Residential - New Const'!T197</f>
        <v>45965150</v>
      </c>
      <c r="U196" s="30">
        <f t="shared" ref="U196:V196" si="228">E196+S196+Q196+O196+M196+K196+I196+G196+C196</f>
        <v>229</v>
      </c>
      <c r="V196" s="31">
        <f t="shared" si="228"/>
        <v>127515368.1</v>
      </c>
      <c r="W196" s="51">
        <f>U196-Total!U183</f>
        <v>-94</v>
      </c>
      <c r="X196" s="52">
        <f>W196/Total!U183</f>
        <v>-0.2910216718</v>
      </c>
      <c r="Y196" s="53">
        <f>V196-Total!V183</f>
        <v>-77765156.6</v>
      </c>
      <c r="Z196" s="52">
        <f>Y196/Total!V183</f>
        <v>-0.3788238399</v>
      </c>
      <c r="AA196" s="53">
        <f t="shared" si="219"/>
        <v>-160948720</v>
      </c>
      <c r="AB196" s="4"/>
      <c r="AC196" s="4"/>
      <c r="AD196" s="4"/>
      <c r="AE196" s="4"/>
      <c r="AF196" s="4"/>
      <c r="AG196" s="4"/>
      <c r="AH196" s="4"/>
      <c r="AI196" s="4"/>
      <c r="AJ196" s="4"/>
      <c r="AK196" s="4"/>
      <c r="AL196" s="4"/>
      <c r="AM196" s="4"/>
      <c r="AN196" s="4"/>
      <c r="AO196" s="4"/>
      <c r="AP196" s="4"/>
      <c r="AQ196" s="4"/>
    </row>
    <row r="197" ht="12.75" customHeight="1">
      <c r="A197" s="15" t="s">
        <v>30</v>
      </c>
      <c r="B197" s="24">
        <v>2018.0</v>
      </c>
      <c r="C197" s="25">
        <f>'Single-Family'!C197+'Multi-Family'!C197+'Non-Residential - New Const'!C198</f>
        <v>2</v>
      </c>
      <c r="D197" s="26">
        <f>'Single-Family'!D197+'Multi-Family'!E197+'Non-Residential - New Const'!D198</f>
        <v>413566</v>
      </c>
      <c r="E197" s="25">
        <f>'Single-Family'!E197+'Multi-Family'!F197+'Non-Residential - New Const'!E198</f>
        <v>0</v>
      </c>
      <c r="F197" s="26">
        <f>'Single-Family'!F197+'Multi-Family'!H197+'Non-Residential - New Const'!F198</f>
        <v>0</v>
      </c>
      <c r="G197" s="25">
        <f>'Single-Family'!G197+'Multi-Family'!I197+'Non-Residential - New Const'!G198</f>
        <v>49</v>
      </c>
      <c r="H197" s="26">
        <f>'Single-Family'!H197+'Multi-Family'!K197+'Non-Residential - New Const'!H198</f>
        <v>40074706</v>
      </c>
      <c r="I197" s="25">
        <f>'Single-Family'!I197+'Multi-Family'!L197+'Non-Residential - New Const'!I198</f>
        <v>53</v>
      </c>
      <c r="J197" s="26">
        <f>'Single-Family'!J197+'Multi-Family'!N197+'Non-Residential - New Const'!J198</f>
        <v>734934988.2</v>
      </c>
      <c r="K197" s="25">
        <f>'Single-Family'!K197+'Multi-Family'!O197+'Non-Residential - New Const'!K198</f>
        <v>0</v>
      </c>
      <c r="L197" s="26">
        <f>'Single-Family'!L197+'Multi-Family'!Q197+'Non-Residential - New Const'!L198</f>
        <v>0</v>
      </c>
      <c r="M197" s="25">
        <f>'Single-Family'!M197+'Multi-Family'!R197+'Non-Residential - New Const'!M198</f>
        <v>7</v>
      </c>
      <c r="N197" s="26">
        <f>'Single-Family'!N197+'Multi-Family'!T197+'Non-Residential - New Const'!N198</f>
        <v>2027125</v>
      </c>
      <c r="O197" s="25">
        <f>'Single-Family'!O197+'Multi-Family'!U197+'Non-Residential - New Const'!O198</f>
        <v>0</v>
      </c>
      <c r="P197" s="26">
        <f>'Single-Family'!P197+'Multi-Family'!W197+'Non-Residential - New Const'!P198</f>
        <v>0</v>
      </c>
      <c r="Q197" s="25">
        <f>'Single-Family'!Q197+'Multi-Family'!X197+'Non-Residential - New Const'!Q198</f>
        <v>1</v>
      </c>
      <c r="R197" s="26">
        <f>'Single-Family'!R197+'Multi-Family'!Z197+'Non-Residential - New Const'!R198</f>
        <v>307044</v>
      </c>
      <c r="S197" s="29">
        <f>'Single-Family'!S197+'Multi-Family'!AB197+'Non-Residential - New Const'!S198</f>
        <v>4</v>
      </c>
      <c r="T197" s="29">
        <f>'Single-Family'!T197+'Multi-Family'!AC197+'Non-Residential - New Const'!T198</f>
        <v>92266819</v>
      </c>
      <c r="U197" s="30">
        <f t="shared" ref="U197:V197" si="229">E197+S197+Q197+O197+M197+K197+I197+G197+C197</f>
        <v>116</v>
      </c>
      <c r="V197" s="31">
        <f t="shared" si="229"/>
        <v>870024248.2</v>
      </c>
      <c r="W197" s="51">
        <f>U197-Total!U184</f>
        <v>-114</v>
      </c>
      <c r="X197" s="52">
        <f>W197/Total!U184</f>
        <v>-0.4956521739</v>
      </c>
      <c r="Y197" s="53">
        <f>V197-Total!V184</f>
        <v>658631219.6</v>
      </c>
      <c r="Z197" s="52">
        <f>Y197/Total!V184</f>
        <v>3.115671428</v>
      </c>
      <c r="AA197" s="53">
        <f t="shared" si="219"/>
        <v>497682499.6</v>
      </c>
      <c r="AB197" s="4"/>
      <c r="AC197" s="4"/>
      <c r="AD197" s="4"/>
      <c r="AE197" s="4"/>
      <c r="AF197" s="4"/>
      <c r="AG197" s="4"/>
      <c r="AH197" s="4"/>
      <c r="AI197" s="4"/>
      <c r="AJ197" s="4"/>
      <c r="AK197" s="4"/>
      <c r="AL197" s="4"/>
      <c r="AM197" s="4"/>
      <c r="AN197" s="4"/>
      <c r="AO197" s="4"/>
      <c r="AP197" s="4"/>
      <c r="AQ197" s="4"/>
    </row>
    <row r="198" ht="12.75" customHeight="1">
      <c r="A198" s="23" t="s">
        <v>31</v>
      </c>
      <c r="B198" s="40">
        <v>2018.0</v>
      </c>
      <c r="C198" s="41">
        <f>'Single-Family'!C198+'Multi-Family'!C198+'Non-Residential - New Const'!C199</f>
        <v>100</v>
      </c>
      <c r="D198" s="42">
        <f>'Single-Family'!D198+'Multi-Family'!E198+'Non-Residential - New Const'!D199</f>
        <v>19518907.36</v>
      </c>
      <c r="E198" s="41">
        <f>'Single-Family'!E198+'Multi-Family'!F198+'Non-Residential - New Const'!E199</f>
        <v>93</v>
      </c>
      <c r="F198" s="42">
        <f>'Single-Family'!F198+'Multi-Family'!H198+'Non-Residential - New Const'!F199</f>
        <v>31459183</v>
      </c>
      <c r="G198" s="41">
        <f>'Single-Family'!G198+'Multi-Family'!I198+'Non-Residential - New Const'!G199</f>
        <v>1562</v>
      </c>
      <c r="H198" s="42">
        <f>'Single-Family'!H198+'Multi-Family'!K198+'Non-Residential - New Const'!H199</f>
        <v>517943458</v>
      </c>
      <c r="I198" s="41">
        <f>'Single-Family'!I198+'Multi-Family'!L198+'Non-Residential - New Const'!I199</f>
        <v>1040</v>
      </c>
      <c r="J198" s="42">
        <f>'Single-Family'!J198+'Multi-Family'!N198+'Non-Residential - New Const'!J199</f>
        <v>1446704631</v>
      </c>
      <c r="K198" s="41">
        <f>'Single-Family'!K198+'Multi-Family'!O198+'Non-Residential - New Const'!K199</f>
        <v>23</v>
      </c>
      <c r="L198" s="42">
        <f>'Single-Family'!L198+'Multi-Family'!Q198+'Non-Residential - New Const'!L199</f>
        <v>16091992</v>
      </c>
      <c r="M198" s="41">
        <f>'Single-Family'!M198+'Multi-Family'!R198+'Non-Residential - New Const'!M199</f>
        <v>103</v>
      </c>
      <c r="N198" s="42">
        <f>'Single-Family'!N198+'Multi-Family'!T198+'Non-Residential - New Const'!N199</f>
        <v>29503290</v>
      </c>
      <c r="O198" s="41">
        <f>'Single-Family'!O198+'Multi-Family'!U198+'Non-Residential - New Const'!O199</f>
        <v>23</v>
      </c>
      <c r="P198" s="42">
        <f>'Single-Family'!P198+'Multi-Family'!W198+'Non-Residential - New Const'!P199</f>
        <v>6807000</v>
      </c>
      <c r="Q198" s="41">
        <f>'Single-Family'!Q198+'Multi-Family'!X198+'Non-Residential - New Const'!Q199</f>
        <v>37</v>
      </c>
      <c r="R198" s="42">
        <f>'Single-Family'!R198+'Multi-Family'!Z198+'Non-Residential - New Const'!R199</f>
        <v>6292965.25</v>
      </c>
      <c r="S198" s="45">
        <f>'Single-Family'!S198+'Multi-Family'!AB198+'Non-Residential - New Const'!S199</f>
        <v>120</v>
      </c>
      <c r="T198" s="45">
        <f>'Single-Family'!T198+'Multi-Family'!AC198+'Non-Residential - New Const'!T199</f>
        <v>199971996</v>
      </c>
      <c r="U198" s="46">
        <f t="shared" ref="U198:V198" si="230">E198+S198+Q198+O198+M198+K198+I198+G198+C198</f>
        <v>3101</v>
      </c>
      <c r="V198" s="47">
        <f t="shared" si="230"/>
        <v>2274293422</v>
      </c>
      <c r="W198" s="54">
        <f>U198-Total!U185</f>
        <v>-299</v>
      </c>
      <c r="X198" s="55">
        <f>W198/Total!U185</f>
        <v>-0.08794117647</v>
      </c>
      <c r="Y198" s="56">
        <f>V198-Total!V185</f>
        <v>497682499.6</v>
      </c>
      <c r="Z198" s="55">
        <f>Y198/Total!V185</f>
        <v>0.2801302712</v>
      </c>
      <c r="AA198" s="56">
        <f t="shared" ref="AA198:AA199" si="232">Y198</f>
        <v>497682499.6</v>
      </c>
      <c r="AB198" s="15"/>
      <c r="AC198" s="15"/>
      <c r="AD198" s="15"/>
      <c r="AE198" s="15"/>
      <c r="AF198" s="15"/>
      <c r="AG198" s="15"/>
      <c r="AH198" s="15"/>
      <c r="AI198" s="15"/>
      <c r="AJ198" s="15"/>
      <c r="AK198" s="15"/>
      <c r="AL198" s="15"/>
      <c r="AM198" s="15"/>
      <c r="AN198" s="15"/>
      <c r="AO198" s="15"/>
      <c r="AP198" s="15"/>
      <c r="AQ198" s="15"/>
    </row>
    <row r="199" ht="12.75" customHeight="1">
      <c r="A199" s="15" t="s">
        <v>19</v>
      </c>
      <c r="B199" s="24">
        <v>2019.0</v>
      </c>
      <c r="C199" s="25">
        <f>'Single-Family'!C199+'Multi-Family'!C199+'Non-Residential - New Const'!C200</f>
        <v>2</v>
      </c>
      <c r="D199" s="26">
        <f>'Single-Family'!D199+'Multi-Family'!E199+'Non-Residential - New Const'!D200</f>
        <v>286883.94</v>
      </c>
      <c r="E199" s="25">
        <f>'Single-Family'!E199+'Multi-Family'!F199+'Non-Residential - New Const'!E200</f>
        <v>0</v>
      </c>
      <c r="F199" s="26">
        <f>'Single-Family'!F199+'Multi-Family'!H199+'Non-Residential - New Const'!F200</f>
        <v>0</v>
      </c>
      <c r="G199" s="25">
        <f>'Single-Family'!G199+'Multi-Family'!I199+'Non-Residential - New Const'!G200</f>
        <v>104</v>
      </c>
      <c r="H199" s="25">
        <f>'Single-Family'!H199+'Multi-Family'!K199+'Non-Residential - New Const'!H200</f>
        <v>36029499</v>
      </c>
      <c r="I199" s="25">
        <f>'Single-Family'!I199+'Multi-Family'!L199+'Non-Residential - New Const'!I200</f>
        <v>67</v>
      </c>
      <c r="J199" s="26">
        <f>'Single-Family'!J199+'Multi-Family'!N199+'Non-Residential - New Const'!J200</f>
        <v>30060456.9</v>
      </c>
      <c r="K199" s="25">
        <f>'Single-Family'!K199+'Multi-Family'!O199+'Non-Residential - New Const'!K200</f>
        <v>1</v>
      </c>
      <c r="L199" s="26">
        <f>'Single-Family'!L199+'Multi-Family'!Q199+'Non-Residential - New Const'!L200</f>
        <v>1350000</v>
      </c>
      <c r="M199" s="25">
        <f>'Single-Family'!M199+'Multi-Family'!R199+'Non-Residential - New Const'!M200</f>
        <v>4</v>
      </c>
      <c r="N199" s="26">
        <f>'Single-Family'!N199+'Multi-Family'!T199+'Non-Residential - New Const'!N200</f>
        <v>1021033</v>
      </c>
      <c r="O199" s="25">
        <f>'Single-Family'!O199+'Multi-Family'!U199+'Non-Residential - New Const'!O200</f>
        <v>0</v>
      </c>
      <c r="P199" s="26">
        <f>'Single-Family'!P199+'Multi-Family'!W199+'Non-Residential - New Const'!P200</f>
        <v>0</v>
      </c>
      <c r="Q199" s="25">
        <f>'Single-Family'!Q199+'Multi-Family'!X199+'Non-Residential - New Const'!Q200</f>
        <v>0</v>
      </c>
      <c r="R199" s="26">
        <f>'Single-Family'!R199+'Multi-Family'!Z199+'Non-Residential - New Const'!R200</f>
        <v>0</v>
      </c>
      <c r="S199" s="29">
        <f>'Single-Family'!S199+'Multi-Family'!AA199+'Non-Residential - New Const'!S200</f>
        <v>5</v>
      </c>
      <c r="T199" s="29">
        <f>'Single-Family'!T199+'Multi-Family'!AC199+'Non-Residential - New Const'!T200</f>
        <v>21805547</v>
      </c>
      <c r="U199" s="30">
        <f t="shared" ref="U199:V199" si="231">E199+S199+Q199+O199+M199+K199+I199+G199+C199</f>
        <v>183</v>
      </c>
      <c r="V199" s="31">
        <f t="shared" si="231"/>
        <v>90553419.84</v>
      </c>
      <c r="W199" s="51">
        <f>U199-Total!U186</f>
        <v>-13</v>
      </c>
      <c r="X199" s="52">
        <f>W199/Total!U186</f>
        <v>-0.06632653061</v>
      </c>
      <c r="Y199" s="53">
        <f>V199-Total!V186</f>
        <v>21008294.56</v>
      </c>
      <c r="Z199" s="52">
        <f>Y199/Total!V186</f>
        <v>0.3020814827</v>
      </c>
      <c r="AA199" s="53">
        <f t="shared" si="232"/>
        <v>21008294.56</v>
      </c>
      <c r="AB199" s="4"/>
      <c r="AC199" s="37">
        <f t="array" ref="AC199:AN200">TRANSPOSE(U199:V210)</f>
        <v>183</v>
      </c>
      <c r="AD199" s="37">
        <v>157.0</v>
      </c>
      <c r="AE199" s="37">
        <v>185.0</v>
      </c>
      <c r="AF199" s="37">
        <v>274.0</v>
      </c>
      <c r="AG199" s="37">
        <v>256.0</v>
      </c>
      <c r="AH199" s="37">
        <v>260.0</v>
      </c>
      <c r="AI199" s="37">
        <v>258.0</v>
      </c>
      <c r="AJ199" s="37">
        <v>275.0</v>
      </c>
      <c r="AK199" s="37">
        <v>316.0</v>
      </c>
      <c r="AL199" s="37">
        <v>299.0</v>
      </c>
      <c r="AM199" s="37">
        <v>198.0</v>
      </c>
      <c r="AN199" s="37">
        <v>205.0</v>
      </c>
      <c r="AO199" s="4"/>
      <c r="AP199" s="4"/>
      <c r="AQ199" s="4"/>
    </row>
    <row r="200" ht="12.75" customHeight="1">
      <c r="A200" s="15" t="s">
        <v>20</v>
      </c>
      <c r="B200" s="24">
        <v>2019.0</v>
      </c>
      <c r="C200" s="25">
        <f>'Single-Family'!C200+'Multi-Family'!C200+'Non-Residential - New Const'!C201</f>
        <v>5</v>
      </c>
      <c r="D200" s="26">
        <f>'Single-Family'!D200+'Multi-Family'!E200+'Non-Residential - New Const'!D201</f>
        <v>782323</v>
      </c>
      <c r="E200" s="25">
        <f>'Single-Family'!E200+'Multi-Family'!F200+'Non-Residential - New Const'!E201</f>
        <v>0</v>
      </c>
      <c r="F200" s="26">
        <f>'Single-Family'!F200+'Multi-Family'!H200+'Non-Residential - New Const'!F201</f>
        <v>0</v>
      </c>
      <c r="G200" s="25">
        <f>'Single-Family'!G200+'Multi-Family'!I200+'Non-Residential - New Const'!G201</f>
        <v>71</v>
      </c>
      <c r="H200" s="25">
        <f>'Single-Family'!H200+'Multi-Family'!K200+'Non-Residential - New Const'!H201</f>
        <v>18030735</v>
      </c>
      <c r="I200" s="25">
        <f>'Single-Family'!I200+'Multi-Family'!L200+'Non-Residential - New Const'!I201</f>
        <v>69</v>
      </c>
      <c r="J200" s="26">
        <f>'Single-Family'!J200+'Multi-Family'!N200+'Non-Residential - New Const'!J201</f>
        <v>27116183.46</v>
      </c>
      <c r="K200" s="25">
        <f>'Single-Family'!K200+'Multi-Family'!O200+'Non-Residential - New Const'!K201</f>
        <v>1</v>
      </c>
      <c r="L200" s="26">
        <f>'Single-Family'!L200+'Multi-Family'!Q200+'Non-Residential - New Const'!L201</f>
        <v>175000</v>
      </c>
      <c r="M200" s="25">
        <f>'Single-Family'!M200+'Multi-Family'!R200+'Non-Residential - New Const'!M201</f>
        <v>4</v>
      </c>
      <c r="N200" s="26">
        <f>'Single-Family'!N200+'Multi-Family'!T200+'Non-Residential - New Const'!N201</f>
        <v>1327404</v>
      </c>
      <c r="O200" s="25">
        <f>'Single-Family'!O200+'Multi-Family'!U200+'Non-Residential - New Const'!O201</f>
        <v>0</v>
      </c>
      <c r="P200" s="26">
        <f>'Single-Family'!P200+'Multi-Family'!W200+'Non-Residential - New Const'!P201</f>
        <v>0</v>
      </c>
      <c r="Q200" s="25">
        <f>'Single-Family'!Q200+'Multi-Family'!X200+'Non-Residential - New Const'!Q201</f>
        <v>0</v>
      </c>
      <c r="R200" s="26">
        <f>'Single-Family'!R200+'Multi-Family'!Z200+'Non-Residential - New Const'!R201</f>
        <v>0</v>
      </c>
      <c r="S200" s="29">
        <f>'Single-Family'!S200+'Multi-Family'!AA200+'Non-Residential - New Const'!S201</f>
        <v>7</v>
      </c>
      <c r="T200" s="29">
        <f>'Single-Family'!T200+'Multi-Family'!AC200+'Non-Residential - New Const'!T201</f>
        <v>30840403</v>
      </c>
      <c r="U200" s="30">
        <f t="shared" ref="U200:V200" si="233">E200+S200+Q200+O200+M200+K200+I200+G200+C200</f>
        <v>157</v>
      </c>
      <c r="V200" s="31">
        <f t="shared" si="233"/>
        <v>78272048.46</v>
      </c>
      <c r="W200" s="51">
        <f>U200-Total!U187</f>
        <v>-52</v>
      </c>
      <c r="X200" s="52">
        <f>W200/Total!U187</f>
        <v>-0.2488038278</v>
      </c>
      <c r="Y200" s="53">
        <f>V200-Total!V187</f>
        <v>6194602.21</v>
      </c>
      <c r="Z200" s="52">
        <f>Y200/Total!V187</f>
        <v>0.08594369712</v>
      </c>
      <c r="AA200" s="53">
        <f t="shared" ref="AA200:AA210" si="235">AA199+Y200</f>
        <v>27202896.77</v>
      </c>
      <c r="AB200" s="24"/>
      <c r="AC200" s="61">
        <v>9.055341984E7</v>
      </c>
      <c r="AD200" s="61">
        <v>7.827204846000001E7</v>
      </c>
      <c r="AE200" s="61">
        <v>7.365359542E7</v>
      </c>
      <c r="AF200" s="61">
        <v>1.0421230369E8</v>
      </c>
      <c r="AG200" s="61">
        <v>1.2277642689E8</v>
      </c>
      <c r="AH200" s="61">
        <v>9.750701618E7</v>
      </c>
      <c r="AI200" s="61">
        <v>1.0015605997E8</v>
      </c>
      <c r="AJ200" s="61">
        <v>1.2791472731E8</v>
      </c>
      <c r="AK200" s="61">
        <v>7.289140321400001E8</v>
      </c>
      <c r="AL200" s="61">
        <v>4.2342807134E8</v>
      </c>
      <c r="AM200" s="61">
        <v>8.031480156E7</v>
      </c>
      <c r="AN200" s="61">
        <v>6.806232689E7</v>
      </c>
      <c r="AO200" s="24"/>
      <c r="AP200" s="24"/>
      <c r="AQ200" s="24"/>
    </row>
    <row r="201" ht="12.75" customHeight="1">
      <c r="A201" s="15" t="s">
        <v>21</v>
      </c>
      <c r="B201" s="24">
        <v>2019.0</v>
      </c>
      <c r="C201" s="25">
        <f>'Single-Family'!C201+'Multi-Family'!C201+'Non-Residential - New Const'!C202</f>
        <v>7</v>
      </c>
      <c r="D201" s="26">
        <f>'Single-Family'!D201+'Multi-Family'!E201+'Non-Residential - New Const'!D202</f>
        <v>1558093.2</v>
      </c>
      <c r="E201" s="25">
        <f>'Single-Family'!E201+'Multi-Family'!F201+'Non-Residential - New Const'!E202</f>
        <v>0</v>
      </c>
      <c r="F201" s="26">
        <f>'Single-Family'!F201+'Multi-Family'!H201+'Non-Residential - New Const'!F202</f>
        <v>0</v>
      </c>
      <c r="G201" s="25">
        <f>'Single-Family'!G201+'Multi-Family'!I201+'Non-Residential - New Const'!G202</f>
        <v>110</v>
      </c>
      <c r="H201" s="25">
        <f>'Single-Family'!H201+'Multi-Family'!K201+'Non-Residential - New Const'!H202</f>
        <v>23390315</v>
      </c>
      <c r="I201" s="25">
        <f>'Single-Family'!I201+'Multi-Family'!L201+'Non-Residential - New Const'!I202</f>
        <v>54</v>
      </c>
      <c r="J201" s="26">
        <f>'Single-Family'!J201+'Multi-Family'!N201+'Non-Residential - New Const'!J202</f>
        <v>20748996.22</v>
      </c>
      <c r="K201" s="25">
        <f>'Single-Family'!K201+'Multi-Family'!O201+'Non-Residential - New Const'!K202</f>
        <v>1</v>
      </c>
      <c r="L201" s="26">
        <f>'Single-Family'!L201+'Multi-Family'!Q201+'Non-Residential - New Const'!L202</f>
        <v>498000</v>
      </c>
      <c r="M201" s="25">
        <f>'Single-Family'!M201+'Multi-Family'!R201+'Non-Residential - New Const'!M202</f>
        <v>2</v>
      </c>
      <c r="N201" s="26">
        <f>'Single-Family'!N201+'Multi-Family'!T201+'Non-Residential - New Const'!N202</f>
        <v>502254</v>
      </c>
      <c r="O201" s="25">
        <f>'Single-Family'!O201+'Multi-Family'!U201+'Non-Residential - New Const'!O202</f>
        <v>0</v>
      </c>
      <c r="P201" s="26">
        <f>'Single-Family'!P201+'Multi-Family'!W201+'Non-Residential - New Const'!P202</f>
        <v>0</v>
      </c>
      <c r="Q201" s="25">
        <f>'Single-Family'!Q201+'Multi-Family'!X201+'Non-Residential - New Const'!Q202</f>
        <v>5</v>
      </c>
      <c r="R201" s="26">
        <f>'Single-Family'!R201+'Multi-Family'!Z201+'Non-Residential - New Const'!R202</f>
        <v>841184</v>
      </c>
      <c r="S201" s="29">
        <f>'Single-Family'!S201+'Multi-Family'!AA201+'Non-Residential - New Const'!S202</f>
        <v>6</v>
      </c>
      <c r="T201" s="29">
        <f>'Single-Family'!T201+'Multi-Family'!AC201+'Non-Residential - New Const'!T202</f>
        <v>26114753</v>
      </c>
      <c r="U201" s="30">
        <f t="shared" ref="U201:V201" si="234">E201+S201+Q201+O201+M201+K201+I201+G201+C201</f>
        <v>185</v>
      </c>
      <c r="V201" s="31">
        <f t="shared" si="234"/>
        <v>73653595.42</v>
      </c>
      <c r="W201" s="51">
        <f>U201-Total!U188</f>
        <v>-127</v>
      </c>
      <c r="X201" s="52">
        <f>W201/Total!U188</f>
        <v>-0.4070512821</v>
      </c>
      <c r="Y201" s="53">
        <f>V201-Total!V188</f>
        <v>-24639950.33</v>
      </c>
      <c r="Z201" s="52">
        <f>Y201/Total!V188</f>
        <v>-0.2506771949</v>
      </c>
      <c r="AA201" s="53">
        <f t="shared" si="235"/>
        <v>2562946.44</v>
      </c>
      <c r="AB201" s="4"/>
      <c r="AC201" s="57">
        <f t="shared" ref="AC201:AN201" si="236">AC200/$AC$137</f>
        <v>90.55341984</v>
      </c>
      <c r="AD201" s="57">
        <f t="shared" si="236"/>
        <v>78.27204846</v>
      </c>
      <c r="AE201" s="57">
        <f t="shared" si="236"/>
        <v>73.65359542</v>
      </c>
      <c r="AF201" s="57">
        <f t="shared" si="236"/>
        <v>104.2123037</v>
      </c>
      <c r="AG201" s="57">
        <f t="shared" si="236"/>
        <v>122.7764269</v>
      </c>
      <c r="AH201" s="57">
        <f t="shared" si="236"/>
        <v>97.50701618</v>
      </c>
      <c r="AI201" s="57">
        <f t="shared" si="236"/>
        <v>100.15606</v>
      </c>
      <c r="AJ201" s="57">
        <f t="shared" si="236"/>
        <v>127.9147273</v>
      </c>
      <c r="AK201" s="57">
        <f t="shared" si="236"/>
        <v>728.9140321</v>
      </c>
      <c r="AL201" s="57">
        <f t="shared" si="236"/>
        <v>423.4280713</v>
      </c>
      <c r="AM201" s="57">
        <f t="shared" si="236"/>
        <v>80.31480156</v>
      </c>
      <c r="AN201" s="57">
        <f t="shared" si="236"/>
        <v>68.06232689</v>
      </c>
      <c r="AO201" s="4"/>
      <c r="AP201" s="4"/>
      <c r="AQ201" s="4"/>
    </row>
    <row r="202" ht="12.75" customHeight="1">
      <c r="A202" s="15" t="s">
        <v>22</v>
      </c>
      <c r="B202" s="24">
        <v>2019.0</v>
      </c>
      <c r="C202" s="25">
        <f>'Single-Family'!C202+'Multi-Family'!C202+'Non-Residential - New Const'!C203</f>
        <v>10</v>
      </c>
      <c r="D202" s="26">
        <f>'Single-Family'!D202+'Multi-Family'!E202+'Non-Residential - New Const'!D203</f>
        <v>2705788</v>
      </c>
      <c r="E202" s="25">
        <f>'Single-Family'!E202+'Multi-Family'!F202+'Non-Residential - New Const'!E203</f>
        <v>4</v>
      </c>
      <c r="F202" s="26">
        <f>'Single-Family'!F202+'Multi-Family'!H202+'Non-Residential - New Const'!F203</f>
        <v>547331</v>
      </c>
      <c r="G202" s="25">
        <f>'Single-Family'!G202+'Multi-Family'!I202+'Non-Residential - New Const'!G203</f>
        <v>133</v>
      </c>
      <c r="H202" s="25">
        <f>'Single-Family'!H202+'Multi-Family'!K202+'Non-Residential - New Const'!H203</f>
        <v>38713359</v>
      </c>
      <c r="I202" s="25">
        <f>'Single-Family'!I202+'Multi-Family'!L202+'Non-Residential - New Const'!I203</f>
        <v>103</v>
      </c>
      <c r="J202" s="26">
        <f>'Single-Family'!J202+'Multi-Family'!N202+'Non-Residential - New Const'!J203</f>
        <v>53867931.44</v>
      </c>
      <c r="K202" s="25">
        <f>'Single-Family'!K202+'Multi-Family'!O202+'Non-Residential - New Const'!K203</f>
        <v>5</v>
      </c>
      <c r="L202" s="26">
        <f>'Single-Family'!L202+'Multi-Family'!Q202+'Non-Residential - New Const'!L203</f>
        <v>2298550</v>
      </c>
      <c r="M202" s="25">
        <f>'Single-Family'!M202+'Multi-Family'!R202+'Non-Residential - New Const'!M203</f>
        <v>4</v>
      </c>
      <c r="N202" s="26">
        <f>'Single-Family'!N202+'Multi-Family'!T202+'Non-Residential - New Const'!N203</f>
        <v>1280568</v>
      </c>
      <c r="O202" s="25">
        <f>'Single-Family'!O202+'Multi-Family'!U202+'Non-Residential - New Const'!O203</f>
        <v>2</v>
      </c>
      <c r="P202" s="26">
        <f>'Single-Family'!P202+'Multi-Family'!W202+'Non-Residential - New Const'!P203</f>
        <v>535000</v>
      </c>
      <c r="Q202" s="25">
        <f>'Single-Family'!Q202+'Multi-Family'!X202+'Non-Residential - New Const'!Q203</f>
        <v>2</v>
      </c>
      <c r="R202" s="26">
        <f>'Single-Family'!R202+'Multi-Family'!Z202+'Non-Residential - New Const'!R203</f>
        <v>549993.25</v>
      </c>
      <c r="S202" s="29">
        <f>'Single-Family'!S202+'Multi-Family'!AA202+'Non-Residential - New Const'!S203</f>
        <v>11</v>
      </c>
      <c r="T202" s="29">
        <f>'Single-Family'!T202+'Multi-Family'!AC202+'Non-Residential - New Const'!T203</f>
        <v>3713783</v>
      </c>
      <c r="U202" s="30">
        <f t="shared" ref="U202:V202" si="237">E202+S202+Q202+O202+M202+K202+I202+G202+C202</f>
        <v>274</v>
      </c>
      <c r="V202" s="31">
        <f t="shared" si="237"/>
        <v>104212303.7</v>
      </c>
      <c r="W202" s="51">
        <f>U202-Total!U189</f>
        <v>-53</v>
      </c>
      <c r="X202" s="52">
        <f>W202/Total!U189</f>
        <v>-0.1620795107</v>
      </c>
      <c r="Y202" s="53">
        <f>V202-Total!V189</f>
        <v>-43358798.63</v>
      </c>
      <c r="Z202" s="52">
        <f>Y202/Total!V189</f>
        <v>-0.2938163228</v>
      </c>
      <c r="AA202" s="53">
        <f t="shared" si="235"/>
        <v>-40795852.19</v>
      </c>
      <c r="AB202" s="4"/>
      <c r="AC202" s="4"/>
      <c r="AD202" s="4"/>
      <c r="AE202" s="4"/>
      <c r="AF202" s="4"/>
      <c r="AG202" s="4"/>
      <c r="AH202" s="4"/>
      <c r="AI202" s="4"/>
      <c r="AJ202" s="4"/>
      <c r="AK202" s="4"/>
      <c r="AL202" s="4"/>
      <c r="AM202" s="4"/>
      <c r="AN202" s="4"/>
      <c r="AO202" s="4"/>
      <c r="AP202" s="4"/>
      <c r="AQ202" s="4"/>
    </row>
    <row r="203" ht="12.75" customHeight="1">
      <c r="A203" s="15" t="s">
        <v>23</v>
      </c>
      <c r="B203" s="24">
        <v>2019.0</v>
      </c>
      <c r="C203" s="25">
        <f>'Single-Family'!C203+'Multi-Family'!C203+'Non-Residential - New Const'!C204</f>
        <v>5</v>
      </c>
      <c r="D203" s="26">
        <f>'Single-Family'!D203+'Multi-Family'!E203+'Non-Residential - New Const'!D204</f>
        <v>905321.83</v>
      </c>
      <c r="E203" s="25">
        <f>'Single-Family'!E203+'Multi-Family'!F203+'Non-Residential - New Const'!E204</f>
        <v>7</v>
      </c>
      <c r="F203" s="26">
        <f>'Single-Family'!F203+'Multi-Family'!H203+'Non-Residential - New Const'!F204</f>
        <v>9975000</v>
      </c>
      <c r="G203" s="25">
        <f>'Single-Family'!G203+'Multi-Family'!I203+'Non-Residential - New Const'!G204</f>
        <v>147</v>
      </c>
      <c r="H203" s="25">
        <f>'Single-Family'!H203+'Multi-Family'!K203+'Non-Residential - New Const'!H204</f>
        <v>76508400</v>
      </c>
      <c r="I203" s="25">
        <f>'Single-Family'!I203+'Multi-Family'!L203+'Non-Residential - New Const'!I204</f>
        <v>76</v>
      </c>
      <c r="J203" s="26">
        <f>'Single-Family'!J203+'Multi-Family'!N203+'Non-Residential - New Const'!J204</f>
        <v>29677691.06</v>
      </c>
      <c r="K203" s="25">
        <f>'Single-Family'!K203+'Multi-Family'!O203+'Non-Residential - New Const'!K204</f>
        <v>2</v>
      </c>
      <c r="L203" s="26">
        <f>'Single-Family'!L203+'Multi-Family'!Q203+'Non-Residential - New Const'!L204</f>
        <v>400000</v>
      </c>
      <c r="M203" s="25">
        <f>'Single-Family'!M203+'Multi-Family'!R203+'Non-Residential - New Const'!M204</f>
        <v>3</v>
      </c>
      <c r="N203" s="26">
        <f>'Single-Family'!N203+'Multi-Family'!T203+'Non-Residential - New Const'!N204</f>
        <v>635918</v>
      </c>
      <c r="O203" s="25">
        <f>'Single-Family'!O203+'Multi-Family'!U203+'Non-Residential - New Const'!O204</f>
        <v>4</v>
      </c>
      <c r="P203" s="26">
        <f>'Single-Family'!P203+'Multi-Family'!W203+'Non-Residential - New Const'!P204</f>
        <v>1147000</v>
      </c>
      <c r="Q203" s="25">
        <f>'Single-Family'!Q203+'Multi-Family'!X203+'Non-Residential - New Const'!Q204</f>
        <v>2</v>
      </c>
      <c r="R203" s="26">
        <f>'Single-Family'!R203+'Multi-Family'!Z203+'Non-Residential - New Const'!R204</f>
        <v>421405</v>
      </c>
      <c r="S203" s="29">
        <f>'Single-Family'!S203+'Multi-Family'!AA203+'Non-Residential - New Const'!S204</f>
        <v>10</v>
      </c>
      <c r="T203" s="29">
        <f>'Single-Family'!T203+'Multi-Family'!AC203+'Non-Residential - New Const'!T204</f>
        <v>3105691</v>
      </c>
      <c r="U203" s="30">
        <f t="shared" ref="U203:V203" si="238">E203+S203+Q203+O203+M203+K203+I203+G203+C203</f>
        <v>256</v>
      </c>
      <c r="V203" s="31">
        <f t="shared" si="238"/>
        <v>122776426.9</v>
      </c>
      <c r="W203" s="51">
        <f>U203-Total!U190</f>
        <v>-61</v>
      </c>
      <c r="X203" s="52">
        <f>W203/Total!U190</f>
        <v>-0.1924290221</v>
      </c>
      <c r="Y203" s="53">
        <f>V203-Total!V190</f>
        <v>-222374300.2</v>
      </c>
      <c r="Z203" s="52">
        <f>Y203/Total!V190</f>
        <v>-0.6442817086</v>
      </c>
      <c r="AA203" s="53">
        <f t="shared" si="235"/>
        <v>-263170152.3</v>
      </c>
      <c r="AB203" s="4"/>
      <c r="AC203" s="4"/>
      <c r="AD203" s="4"/>
      <c r="AE203" s="4"/>
      <c r="AF203" s="4"/>
      <c r="AG203" s="4"/>
      <c r="AH203" s="4"/>
      <c r="AI203" s="4"/>
      <c r="AJ203" s="4"/>
      <c r="AK203" s="4"/>
      <c r="AL203" s="4"/>
      <c r="AM203" s="4"/>
      <c r="AN203" s="4"/>
      <c r="AO203" s="4"/>
      <c r="AP203" s="4"/>
      <c r="AQ203" s="4"/>
    </row>
    <row r="204" ht="12.75" customHeight="1">
      <c r="A204" s="15" t="s">
        <v>32</v>
      </c>
      <c r="B204" s="24">
        <v>2019.0</v>
      </c>
      <c r="C204" s="25">
        <f>'Single-Family'!C204+'Multi-Family'!C204+'Non-Residential - New Const'!C205</f>
        <v>5</v>
      </c>
      <c r="D204" s="26">
        <f>'Single-Family'!D204+'Multi-Family'!E204+'Non-Residential - New Const'!D205</f>
        <v>1272539</v>
      </c>
      <c r="E204" s="25">
        <f>'Single-Family'!E204+'Multi-Family'!F204+'Non-Residential - New Const'!E205</f>
        <v>6</v>
      </c>
      <c r="F204" s="26">
        <f>'Single-Family'!F204+'Multi-Family'!H204+'Non-Residential - New Const'!F205</f>
        <v>15006282</v>
      </c>
      <c r="G204" s="25">
        <f>'Single-Family'!G204+'Multi-Family'!I204+'Non-Residential - New Const'!G205</f>
        <v>125</v>
      </c>
      <c r="H204" s="25">
        <f>'Single-Family'!H204+'Multi-Family'!K204+'Non-Residential - New Const'!H205</f>
        <v>27352707</v>
      </c>
      <c r="I204" s="25">
        <f>'Single-Family'!I204+'Multi-Family'!L204+'Non-Residential - New Const'!I205</f>
        <v>101</v>
      </c>
      <c r="J204" s="26">
        <f>'Single-Family'!J204+'Multi-Family'!N204+'Non-Residential - New Const'!J205</f>
        <v>47366095.18</v>
      </c>
      <c r="K204" s="25">
        <f>'Single-Family'!K204+'Multi-Family'!O204+'Non-Residential - New Const'!K205</f>
        <v>4</v>
      </c>
      <c r="L204" s="26">
        <f>'Single-Family'!L204+'Multi-Family'!Q204+'Non-Residential - New Const'!L205</f>
        <v>1515000</v>
      </c>
      <c r="M204" s="25">
        <f>'Single-Family'!M204+'Multi-Family'!R204+'Non-Residential - New Const'!M205</f>
        <v>3</v>
      </c>
      <c r="N204" s="26">
        <f>'Single-Family'!N204+'Multi-Family'!T204+'Non-Residential - New Const'!N205</f>
        <v>654875</v>
      </c>
      <c r="O204" s="25">
        <f>'Single-Family'!O204+'Multi-Family'!U204+'Non-Residential - New Const'!O205</f>
        <v>3</v>
      </c>
      <c r="P204" s="26">
        <f>'Single-Family'!P204+'Multi-Family'!W204+'Non-Residential - New Const'!P205</f>
        <v>1870000</v>
      </c>
      <c r="Q204" s="25">
        <f>'Single-Family'!Q204+'Multi-Family'!X204+'Non-Residential - New Const'!Q205</f>
        <v>5</v>
      </c>
      <c r="R204" s="26">
        <f>'Single-Family'!R204+'Multi-Family'!Z204+'Non-Residential - New Const'!R205</f>
        <v>961891</v>
      </c>
      <c r="S204" s="29">
        <f>'Single-Family'!S204+'Multi-Family'!AA204+'Non-Residential - New Const'!S205</f>
        <v>8</v>
      </c>
      <c r="T204" s="29">
        <f>'Single-Family'!T204+'Multi-Family'!AC204+'Non-Residential - New Const'!T205</f>
        <v>1507627</v>
      </c>
      <c r="U204" s="30">
        <f t="shared" ref="U204:V204" si="239">E204+S204+Q204+O204+M204+K204+I204+G204+C204</f>
        <v>260</v>
      </c>
      <c r="V204" s="31">
        <f t="shared" si="239"/>
        <v>97507016.18</v>
      </c>
      <c r="W204" s="51">
        <f>U204-Total!U191</f>
        <v>-54</v>
      </c>
      <c r="X204" s="52">
        <f>W204/Total!U191</f>
        <v>-0.1719745223</v>
      </c>
      <c r="Y204" s="53">
        <f>V204-Total!V191</f>
        <v>485029.65</v>
      </c>
      <c r="Z204" s="52">
        <f>Y204/Total!V191</f>
        <v>0.004999172531</v>
      </c>
      <c r="AA204" s="53">
        <f t="shared" si="235"/>
        <v>-262685122.7</v>
      </c>
      <c r="AB204" s="4"/>
      <c r="AC204" s="4"/>
      <c r="AD204" s="4"/>
      <c r="AE204" s="4"/>
      <c r="AF204" s="4"/>
      <c r="AG204" s="4"/>
      <c r="AH204" s="4"/>
      <c r="AI204" s="4"/>
      <c r="AJ204" s="4"/>
      <c r="AK204" s="4"/>
      <c r="AL204" s="4"/>
      <c r="AM204" s="4"/>
      <c r="AN204" s="4"/>
      <c r="AO204" s="4"/>
      <c r="AP204" s="4"/>
      <c r="AQ204" s="4"/>
    </row>
    <row r="205" ht="12.75" customHeight="1">
      <c r="A205" s="15" t="s">
        <v>25</v>
      </c>
      <c r="B205" s="24">
        <v>2019.0</v>
      </c>
      <c r="C205" s="25">
        <f>'Single-Family'!C205+'Multi-Family'!C205+'Non-Residential - New Const'!C206</f>
        <v>12</v>
      </c>
      <c r="D205" s="26">
        <f>'Single-Family'!D205+'Multi-Family'!E205+'Non-Residential - New Const'!D206</f>
        <v>1938470.03</v>
      </c>
      <c r="E205" s="25">
        <f>'Single-Family'!E205+'Multi-Family'!F205+'Non-Residential - New Const'!E206</f>
        <v>4</v>
      </c>
      <c r="F205" s="26">
        <f>'Single-Family'!F205+'Multi-Family'!H205+'Non-Residential - New Const'!F206</f>
        <v>860000</v>
      </c>
      <c r="G205" s="25">
        <f>'Single-Family'!G205+'Multi-Family'!I205+'Non-Residential - New Const'!G206</f>
        <v>136</v>
      </c>
      <c r="H205" s="25">
        <f>'Single-Family'!H205+'Multi-Family'!K205+'Non-Residential - New Const'!H206</f>
        <v>51199705</v>
      </c>
      <c r="I205" s="25">
        <f>'Single-Family'!I205+'Multi-Family'!L205+'Non-Residential - New Const'!I206</f>
        <v>75</v>
      </c>
      <c r="J205" s="26">
        <f>'Single-Family'!J205+'Multi-Family'!N205+'Non-Residential - New Const'!J206</f>
        <v>32496774.94</v>
      </c>
      <c r="K205" s="25">
        <f>'Single-Family'!K205+'Multi-Family'!O205+'Non-Residential - New Const'!K206</f>
        <v>4</v>
      </c>
      <c r="L205" s="26">
        <f>'Single-Family'!L205+'Multi-Family'!Q205+'Non-Residential - New Const'!L206</f>
        <v>1482000</v>
      </c>
      <c r="M205" s="25">
        <f>'Single-Family'!M205+'Multi-Family'!R205+'Non-Residential - New Const'!M206</f>
        <v>7</v>
      </c>
      <c r="N205" s="26">
        <f>'Single-Family'!N205+'Multi-Family'!T205+'Non-Residential - New Const'!N206</f>
        <v>1812776</v>
      </c>
      <c r="O205" s="25">
        <f>'Single-Family'!O205+'Multi-Family'!U205+'Non-Residential - New Const'!O206</f>
        <v>2</v>
      </c>
      <c r="P205" s="26">
        <f>'Single-Family'!P205+'Multi-Family'!W205+'Non-Residential - New Const'!P206</f>
        <v>800000</v>
      </c>
      <c r="Q205" s="25">
        <f>'Single-Family'!Q205+'Multi-Family'!X205+'Non-Residential - New Const'!Q206</f>
        <v>3</v>
      </c>
      <c r="R205" s="26">
        <f>'Single-Family'!R205+'Multi-Family'!Z205+'Non-Residential - New Const'!R206</f>
        <v>741436</v>
      </c>
      <c r="S205" s="29">
        <f>'Single-Family'!S205+'Multi-Family'!AA205+'Non-Residential - New Const'!S206</f>
        <v>15</v>
      </c>
      <c r="T205" s="29">
        <f>'Single-Family'!T205+'Multi-Family'!AC205+'Non-Residential - New Const'!T206</f>
        <v>8824898</v>
      </c>
      <c r="U205" s="30">
        <f t="shared" ref="U205:V205" si="240">E205+S205+Q205+O205+M205+K205+I205+G205+C205</f>
        <v>258</v>
      </c>
      <c r="V205" s="31">
        <f t="shared" si="240"/>
        <v>100156060</v>
      </c>
      <c r="W205" s="51">
        <f>U205-Total!U192</f>
        <v>-21</v>
      </c>
      <c r="X205" s="52">
        <f>W205/Total!U192</f>
        <v>-0.0752688172</v>
      </c>
      <c r="Y205" s="53">
        <f>V205-Total!V192</f>
        <v>5245132.63</v>
      </c>
      <c r="Z205" s="52">
        <f>Y205/Total!V192</f>
        <v>0.05526373809</v>
      </c>
      <c r="AA205" s="53">
        <f t="shared" si="235"/>
        <v>-257439990.1</v>
      </c>
      <c r="AB205" s="4"/>
      <c r="AC205" s="4"/>
      <c r="AD205" s="4"/>
      <c r="AE205" s="4"/>
      <c r="AF205" s="4"/>
      <c r="AG205" s="4"/>
      <c r="AH205" s="4"/>
      <c r="AI205" s="4"/>
      <c r="AJ205" s="4"/>
      <c r="AK205" s="4"/>
      <c r="AL205" s="4"/>
      <c r="AM205" s="4"/>
      <c r="AN205" s="4"/>
      <c r="AO205" s="4"/>
      <c r="AP205" s="4"/>
      <c r="AQ205" s="4"/>
    </row>
    <row r="206" ht="12.75" customHeight="1">
      <c r="A206" s="15" t="s">
        <v>26</v>
      </c>
      <c r="B206" s="24">
        <v>2019.0</v>
      </c>
      <c r="C206" s="25">
        <f>'Single-Family'!C206+'Multi-Family'!C206+'Non-Residential - New Const'!C207</f>
        <v>12</v>
      </c>
      <c r="D206" s="26">
        <f>'Single-Family'!D206+'Multi-Family'!E206+'Non-Residential - New Const'!D207</f>
        <v>2530256</v>
      </c>
      <c r="E206" s="25">
        <f>'Single-Family'!E206+'Multi-Family'!F206+'Non-Residential - New Const'!E207</f>
        <v>17</v>
      </c>
      <c r="F206" s="26">
        <f>'Single-Family'!F206+'Multi-Family'!H206+'Non-Residential - New Const'!F207</f>
        <v>2664000</v>
      </c>
      <c r="G206" s="25">
        <f>'Single-Family'!G206+'Multi-Family'!I206+'Non-Residential - New Const'!G207</f>
        <v>103</v>
      </c>
      <c r="H206" s="25">
        <f>'Single-Family'!H206+'Multi-Family'!K206+'Non-Residential - New Const'!H207</f>
        <v>61054262</v>
      </c>
      <c r="I206" s="25">
        <f>'Single-Family'!I206+'Multi-Family'!L206+'Non-Residential - New Const'!I207</f>
        <v>109</v>
      </c>
      <c r="J206" s="26">
        <f>'Single-Family'!J206+'Multi-Family'!N206+'Non-Residential - New Const'!J207</f>
        <v>53586121.46</v>
      </c>
      <c r="K206" s="25">
        <f>'Single-Family'!K206+'Multi-Family'!O206+'Non-Residential - New Const'!K207</f>
        <v>1</v>
      </c>
      <c r="L206" s="26">
        <f>'Single-Family'!L206+'Multi-Family'!Q206+'Non-Residential - New Const'!L207</f>
        <v>250000</v>
      </c>
      <c r="M206" s="25">
        <f>'Single-Family'!M206+'Multi-Family'!R206+'Non-Residential - New Const'!M207</f>
        <v>6</v>
      </c>
      <c r="N206" s="26">
        <f>'Single-Family'!N206+'Multi-Family'!T206+'Non-Residential - New Const'!N207</f>
        <v>1796458</v>
      </c>
      <c r="O206" s="25">
        <f>'Single-Family'!O206+'Multi-Family'!U206+'Non-Residential - New Const'!O207</f>
        <v>3</v>
      </c>
      <c r="P206" s="26">
        <f>'Single-Family'!P206+'Multi-Family'!W206+'Non-Residential - New Const'!P207</f>
        <v>945000</v>
      </c>
      <c r="Q206" s="25">
        <f>'Single-Family'!Q206+'Multi-Family'!X206+'Non-Residential - New Const'!Q207</f>
        <v>3</v>
      </c>
      <c r="R206" s="26">
        <f>'Single-Family'!R206+'Multi-Family'!Z206+'Non-Residential - New Const'!R207</f>
        <v>840138.85</v>
      </c>
      <c r="S206" s="29">
        <f>'Single-Family'!S206+'Multi-Family'!AA206+'Non-Residential - New Const'!S207</f>
        <v>21</v>
      </c>
      <c r="T206" s="29">
        <f>'Single-Family'!T206+'Multi-Family'!AC206+'Non-Residential - New Const'!T207</f>
        <v>4248491</v>
      </c>
      <c r="U206" s="30">
        <f t="shared" ref="U206:V206" si="241">E206+S206+Q206+O206+M206+K206+I206+G206+C206</f>
        <v>275</v>
      </c>
      <c r="V206" s="31">
        <f t="shared" si="241"/>
        <v>127914727.3</v>
      </c>
      <c r="W206" s="51">
        <f>U206-Total!U193</f>
        <v>-8</v>
      </c>
      <c r="X206" s="52">
        <f>W206/Total!U193</f>
        <v>-0.02826855124</v>
      </c>
      <c r="Y206" s="53">
        <f>V206-Total!V193</f>
        <v>18925169.43</v>
      </c>
      <c r="Z206" s="52">
        <f>Y206/Total!V193</f>
        <v>0.1736420424</v>
      </c>
      <c r="AA206" s="53">
        <f t="shared" si="235"/>
        <v>-238514820.6</v>
      </c>
      <c r="AB206" s="4"/>
      <c r="AC206" s="4"/>
      <c r="AD206" s="4"/>
      <c r="AE206" s="4"/>
      <c r="AF206" s="4"/>
      <c r="AG206" s="4"/>
      <c r="AH206" s="4"/>
      <c r="AI206" s="4"/>
      <c r="AJ206" s="4"/>
      <c r="AK206" s="4"/>
      <c r="AL206" s="4"/>
      <c r="AM206" s="4"/>
      <c r="AN206" s="4"/>
      <c r="AO206" s="4"/>
      <c r="AP206" s="4"/>
      <c r="AQ206" s="4"/>
    </row>
    <row r="207" ht="12.75" customHeight="1">
      <c r="A207" s="15" t="s">
        <v>27</v>
      </c>
      <c r="B207" s="24">
        <v>2019.0</v>
      </c>
      <c r="C207" s="25">
        <f>'Single-Family'!C207+'Multi-Family'!C207+'Non-Residential - New Const'!C208</f>
        <v>9</v>
      </c>
      <c r="D207" s="26">
        <f>'Single-Family'!D207+'Multi-Family'!E207+'Non-Residential - New Const'!D208</f>
        <v>1426832.33</v>
      </c>
      <c r="E207" s="25">
        <f>'Single-Family'!E207+'Multi-Family'!F207+'Non-Residential - New Const'!E208</f>
        <v>31</v>
      </c>
      <c r="F207" s="26">
        <f>'Single-Family'!F207+'Multi-Family'!H207+'Non-Residential - New Const'!F208</f>
        <v>9048294</v>
      </c>
      <c r="G207" s="25">
        <f>'Single-Family'!G207+'Multi-Family'!I207+'Non-Residential - New Const'!G208</f>
        <v>126</v>
      </c>
      <c r="H207" s="25">
        <f>'Single-Family'!H207+'Multi-Family'!K207+'Non-Residential - New Const'!H208</f>
        <v>58834243</v>
      </c>
      <c r="I207" s="25">
        <f>'Single-Family'!I207+'Multi-Family'!L207+'Non-Residential - New Const'!I208</f>
        <v>121</v>
      </c>
      <c r="J207" s="26">
        <f>'Single-Family'!J207+'Multi-Family'!N207+'Non-Residential - New Const'!J208</f>
        <v>652055348.6</v>
      </c>
      <c r="K207" s="25">
        <f>'Single-Family'!K207+'Multi-Family'!O207+'Non-Residential - New Const'!K208</f>
        <v>3</v>
      </c>
      <c r="L207" s="26">
        <f>'Single-Family'!L207+'Multi-Family'!Q207+'Non-Residential - New Const'!L208</f>
        <v>434300</v>
      </c>
      <c r="M207" s="25">
        <f>'Single-Family'!M207+'Multi-Family'!R207+'Non-Residential - New Const'!M208</f>
        <v>7</v>
      </c>
      <c r="N207" s="26">
        <f>'Single-Family'!N207+'Multi-Family'!T207+'Non-Residential - New Const'!N208</f>
        <v>1983243</v>
      </c>
      <c r="O207" s="25">
        <f>'Single-Family'!O207+'Multi-Family'!U207+'Non-Residential - New Const'!O208</f>
        <v>1</v>
      </c>
      <c r="P207" s="26">
        <f>'Single-Family'!P207+'Multi-Family'!W207+'Non-Residential - New Const'!P208</f>
        <v>200000</v>
      </c>
      <c r="Q207" s="25">
        <f>'Single-Family'!Q207+'Multi-Family'!X207+'Non-Residential - New Const'!Q208</f>
        <v>2</v>
      </c>
      <c r="R207" s="26">
        <f>'Single-Family'!R207+'Multi-Family'!Z207+'Non-Residential - New Const'!R208</f>
        <v>568789.25</v>
      </c>
      <c r="S207" s="29">
        <f>'Single-Family'!S207+'Multi-Family'!AA207+'Non-Residential - New Const'!S208</f>
        <v>16</v>
      </c>
      <c r="T207" s="29">
        <f>'Single-Family'!T207+'Multi-Family'!AC207+'Non-Residential - New Const'!T208</f>
        <v>4362982</v>
      </c>
      <c r="U207" s="30">
        <f t="shared" ref="U207:V207" si="242">E207+S207+Q207+O207+M207+K207+I207+G207+C207</f>
        <v>316</v>
      </c>
      <c r="V207" s="31">
        <f t="shared" si="242"/>
        <v>728914032.1</v>
      </c>
      <c r="W207" s="51">
        <f>U207-Total!U194</f>
        <v>77</v>
      </c>
      <c r="X207" s="52">
        <f>W207/Total!U194</f>
        <v>0.3221757322</v>
      </c>
      <c r="Y207" s="53">
        <f>V207-Total!V194</f>
        <v>569992302.7</v>
      </c>
      <c r="Z207" s="52">
        <f>Y207/Total!V194</f>
        <v>3.586622829</v>
      </c>
      <c r="AA207" s="53">
        <f t="shared" si="235"/>
        <v>331477482.1</v>
      </c>
      <c r="AB207" s="4"/>
      <c r="AC207" s="4"/>
      <c r="AD207" s="4"/>
      <c r="AE207" s="4"/>
      <c r="AF207" s="4"/>
      <c r="AG207" s="4"/>
      <c r="AH207" s="4"/>
      <c r="AI207" s="4"/>
      <c r="AJ207" s="4"/>
      <c r="AK207" s="4"/>
      <c r="AL207" s="4"/>
      <c r="AM207" s="4"/>
      <c r="AN207" s="4"/>
      <c r="AO207" s="4"/>
      <c r="AP207" s="4"/>
      <c r="AQ207" s="4"/>
    </row>
    <row r="208" ht="12.75" customHeight="1">
      <c r="A208" s="15" t="s">
        <v>28</v>
      </c>
      <c r="B208" s="24">
        <v>2019.0</v>
      </c>
      <c r="C208" s="25">
        <f>'Single-Family'!C208+'Multi-Family'!C208+'Non-Residential - New Const'!C209</f>
        <v>14</v>
      </c>
      <c r="D208" s="26">
        <f>'Single-Family'!D208+'Multi-Family'!E208+'Non-Residential - New Const'!D209</f>
        <v>2500131.95</v>
      </c>
      <c r="E208" s="25">
        <f>'Single-Family'!E208+'Multi-Family'!F208+'Non-Residential - New Const'!E209</f>
        <v>23</v>
      </c>
      <c r="F208" s="26">
        <f>'Single-Family'!F208+'Multi-Family'!H208+'Non-Residential - New Const'!F209</f>
        <v>2800314</v>
      </c>
      <c r="G208" s="25">
        <f>'Single-Family'!G208+'Multi-Family'!I208+'Non-Residential - New Const'!G209</f>
        <v>146</v>
      </c>
      <c r="H208" s="25">
        <f>'Single-Family'!H208+'Multi-Family'!K208+'Non-Residential - New Const'!H209</f>
        <v>85494018</v>
      </c>
      <c r="I208" s="25">
        <f>'Single-Family'!I208+'Multi-Family'!L208+'Non-Residential - New Const'!I209</f>
        <v>100</v>
      </c>
      <c r="J208" s="26">
        <f>'Single-Family'!J208+'Multi-Family'!N208+'Non-Residential - New Const'!J209</f>
        <v>319983681.4</v>
      </c>
      <c r="K208" s="25">
        <f>'Single-Family'!K208+'Multi-Family'!O208+'Non-Residential - New Const'!K209</f>
        <v>2</v>
      </c>
      <c r="L208" s="26">
        <f>'Single-Family'!L208+'Multi-Family'!Q208+'Non-Residential - New Const'!L209</f>
        <v>730000</v>
      </c>
      <c r="M208" s="25">
        <f>'Single-Family'!M208+'Multi-Family'!R208+'Non-Residential - New Const'!M209</f>
        <v>5</v>
      </c>
      <c r="N208" s="26">
        <f>'Single-Family'!N208+'Multi-Family'!T208+'Non-Residential - New Const'!N209</f>
        <v>1489761</v>
      </c>
      <c r="O208" s="25">
        <f>'Single-Family'!O208+'Multi-Family'!U208+'Non-Residential - New Const'!O209</f>
        <v>1</v>
      </c>
      <c r="P208" s="26">
        <f>'Single-Family'!P208+'Multi-Family'!W208+'Non-Residential - New Const'!P209</f>
        <v>300000</v>
      </c>
      <c r="Q208" s="25">
        <f>'Single-Family'!Q208+'Multi-Family'!X208+'Non-Residential - New Const'!Q209</f>
        <v>3</v>
      </c>
      <c r="R208" s="26">
        <f>'Single-Family'!R208+'Multi-Family'!Z208+'Non-Residential - New Const'!R209</f>
        <v>8164169.95</v>
      </c>
      <c r="S208" s="29">
        <f>'Single-Family'!S208+'Multi-Family'!AA208+'Non-Residential - New Const'!S209</f>
        <v>5</v>
      </c>
      <c r="T208" s="29">
        <f>'Single-Family'!T208+'Multi-Family'!AC208+'Non-Residential - New Const'!T209</f>
        <v>1965995</v>
      </c>
      <c r="U208" s="30">
        <f t="shared" ref="U208:V208" si="243">E208+S208+Q208+O208+M208+K208+I208+G208+C208</f>
        <v>299</v>
      </c>
      <c r="V208" s="31">
        <f t="shared" si="243"/>
        <v>423428071.3</v>
      </c>
      <c r="W208" s="51">
        <f>U208-Total!U195</f>
        <v>20</v>
      </c>
      <c r="X208" s="52">
        <f>W208/Total!U195</f>
        <v>0.07168458781</v>
      </c>
      <c r="Y208" s="53">
        <f>V208-Total!V195</f>
        <v>339156413.1</v>
      </c>
      <c r="Z208" s="52">
        <f>Y208/Total!V195</f>
        <v>4.024560812</v>
      </c>
      <c r="AA208" s="53">
        <f t="shared" si="235"/>
        <v>670633895.2</v>
      </c>
      <c r="AB208" s="4"/>
      <c r="AC208" s="4"/>
      <c r="AD208" s="4"/>
      <c r="AE208" s="4"/>
      <c r="AF208" s="4"/>
      <c r="AG208" s="4"/>
      <c r="AH208" s="4"/>
      <c r="AI208" s="4"/>
      <c r="AJ208" s="4"/>
      <c r="AK208" s="4"/>
      <c r="AL208" s="4"/>
      <c r="AM208" s="4"/>
      <c r="AN208" s="4"/>
      <c r="AO208" s="4"/>
      <c r="AP208" s="4"/>
      <c r="AQ208" s="4"/>
    </row>
    <row r="209" ht="12.75" customHeight="1">
      <c r="A209" s="15" t="s">
        <v>29</v>
      </c>
      <c r="B209" s="24">
        <v>2019.0</v>
      </c>
      <c r="C209" s="25">
        <f>'Single-Family'!C209+'Multi-Family'!C209+'Non-Residential - New Const'!C210</f>
        <v>6</v>
      </c>
      <c r="D209" s="26">
        <f>'Single-Family'!D209+'Multi-Family'!E209+'Non-Residential - New Const'!D210</f>
        <v>1409192.51</v>
      </c>
      <c r="E209" s="25">
        <f>'Single-Family'!E209+'Multi-Family'!F209+'Non-Residential - New Const'!E210</f>
        <v>8</v>
      </c>
      <c r="F209" s="26">
        <f>'Single-Family'!F209+'Multi-Family'!H209+'Non-Residential - New Const'!F210</f>
        <v>1815831</v>
      </c>
      <c r="G209" s="25">
        <f>'Single-Family'!G209+'Multi-Family'!I209+'Non-Residential - New Const'!G210</f>
        <v>96</v>
      </c>
      <c r="H209" s="25">
        <f>'Single-Family'!H209+'Multi-Family'!K209+'Non-Residential - New Const'!H210</f>
        <v>41379232</v>
      </c>
      <c r="I209" s="25">
        <f>'Single-Family'!I209+'Multi-Family'!L209+'Non-Residential - New Const'!I210</f>
        <v>70</v>
      </c>
      <c r="J209" s="26">
        <f>'Single-Family'!J209+'Multi-Family'!N209+'Non-Residential - New Const'!J210</f>
        <v>27662132.8</v>
      </c>
      <c r="K209" s="25">
        <f>'Single-Family'!K209+'Multi-Family'!O209+'Non-Residential - New Const'!K210</f>
        <v>1</v>
      </c>
      <c r="L209" s="26">
        <f>'Single-Family'!L209+'Multi-Family'!Q209+'Non-Residential - New Const'!L210</f>
        <v>406000</v>
      </c>
      <c r="M209" s="25">
        <f>'Single-Family'!M209+'Multi-Family'!R209+'Non-Residential - New Const'!M210</f>
        <v>6</v>
      </c>
      <c r="N209" s="26">
        <f>'Single-Family'!N209+'Multi-Family'!T209+'Non-Residential - New Const'!N210</f>
        <v>1286742</v>
      </c>
      <c r="O209" s="25">
        <f>'Single-Family'!O209+'Multi-Family'!U209+'Non-Residential - New Const'!O210</f>
        <v>2</v>
      </c>
      <c r="P209" s="26">
        <f>'Single-Family'!P209+'Multi-Family'!W209+'Non-Residential - New Const'!P210</f>
        <v>660000</v>
      </c>
      <c r="Q209" s="25">
        <f>'Single-Family'!Q209+'Multi-Family'!X209+'Non-Residential - New Const'!Q210</f>
        <v>2</v>
      </c>
      <c r="R209" s="26">
        <f>'Single-Family'!R209+'Multi-Family'!Z209+'Non-Residential - New Const'!R210</f>
        <v>3207154.25</v>
      </c>
      <c r="S209" s="29">
        <f>'Single-Family'!S209+'Multi-Family'!AA209+'Non-Residential - New Const'!S210</f>
        <v>7</v>
      </c>
      <c r="T209" s="29">
        <f>'Single-Family'!T209+'Multi-Family'!AC209+'Non-Residential - New Const'!T210</f>
        <v>2488517</v>
      </c>
      <c r="U209" s="30">
        <f t="shared" ref="U209:V209" si="244">E209+S209+Q209+O209+M209+K209+I209+G209+C209</f>
        <v>198</v>
      </c>
      <c r="V209" s="31">
        <f t="shared" si="244"/>
        <v>80314801.56</v>
      </c>
      <c r="W209" s="51">
        <f>U209-Total!U196</f>
        <v>-31</v>
      </c>
      <c r="X209" s="52">
        <f>W209/Total!U196</f>
        <v>-0.135371179</v>
      </c>
      <c r="Y209" s="53">
        <f>V209-Total!V196</f>
        <v>-47200566.5</v>
      </c>
      <c r="Z209" s="52">
        <f>Y209/Total!V196</f>
        <v>-0.3701559053</v>
      </c>
      <c r="AA209" s="53">
        <f t="shared" si="235"/>
        <v>623433328.7</v>
      </c>
      <c r="AB209" s="4"/>
      <c r="AC209" s="4"/>
      <c r="AD209" s="4"/>
      <c r="AE209" s="4"/>
      <c r="AF209" s="4"/>
      <c r="AG209" s="4"/>
      <c r="AH209" s="4"/>
      <c r="AI209" s="4"/>
      <c r="AJ209" s="4"/>
      <c r="AK209" s="4"/>
      <c r="AL209" s="4"/>
      <c r="AM209" s="4"/>
      <c r="AN209" s="4"/>
      <c r="AO209" s="4"/>
      <c r="AP209" s="4"/>
      <c r="AQ209" s="4"/>
    </row>
    <row r="210" ht="12.75" customHeight="1">
      <c r="A210" s="15" t="s">
        <v>30</v>
      </c>
      <c r="B210" s="24">
        <v>2019.0</v>
      </c>
      <c r="C210" s="25">
        <f>'Single-Family'!C210+'Multi-Family'!C210+'Non-Residential - New Const'!C211</f>
        <v>6</v>
      </c>
      <c r="D210" s="26">
        <f>'Single-Family'!D210+'Multi-Family'!E210+'Non-Residential - New Const'!D211</f>
        <v>779743</v>
      </c>
      <c r="E210" s="25">
        <f>'Single-Family'!E210+'Multi-Family'!F210+'Non-Residential - New Const'!E211</f>
        <v>8</v>
      </c>
      <c r="F210" s="26">
        <f>'Single-Family'!F210+'Multi-Family'!H210+'Non-Residential - New Const'!F211</f>
        <v>5984000</v>
      </c>
      <c r="G210" s="25">
        <f>'Single-Family'!G210+'Multi-Family'!I210+'Non-Residential - New Const'!G211</f>
        <v>100</v>
      </c>
      <c r="H210" s="25">
        <f>'Single-Family'!H210+'Multi-Family'!K210+'Non-Residential - New Const'!H211</f>
        <v>33725967</v>
      </c>
      <c r="I210" s="25">
        <f>'Single-Family'!I210+'Multi-Family'!L210+'Non-Residential - New Const'!I211</f>
        <v>71</v>
      </c>
      <c r="J210" s="26">
        <f>'Single-Family'!J210+'Multi-Family'!N210+'Non-Residential - New Const'!J211</f>
        <v>21370249.64</v>
      </c>
      <c r="K210" s="25">
        <f>'Single-Family'!K210+'Multi-Family'!O210+'Non-Residential - New Const'!K211</f>
        <v>2</v>
      </c>
      <c r="L210" s="26">
        <f>'Single-Family'!L210+'Multi-Family'!Q210+'Non-Residential - New Const'!L211</f>
        <v>455000</v>
      </c>
      <c r="M210" s="25">
        <f>'Single-Family'!M210+'Multi-Family'!R210+'Non-Residential - New Const'!M211</f>
        <v>9</v>
      </c>
      <c r="N210" s="26">
        <f>'Single-Family'!N210+'Multi-Family'!T210+'Non-Residential - New Const'!N211</f>
        <v>2997100</v>
      </c>
      <c r="O210" s="25">
        <f>'Single-Family'!O210+'Multi-Family'!U210+'Non-Residential - New Const'!O211</f>
        <v>5</v>
      </c>
      <c r="P210" s="26">
        <f>'Single-Family'!P210+'Multi-Family'!W210+'Non-Residential - New Const'!P211</f>
        <v>1905000</v>
      </c>
      <c r="Q210" s="25">
        <f>'Single-Family'!Q210+'Multi-Family'!X210+'Non-Residential - New Const'!Q211</f>
        <v>2</v>
      </c>
      <c r="R210" s="26">
        <f>'Single-Family'!R210+'Multi-Family'!Z210+'Non-Residential - New Const'!R211</f>
        <v>444958.25</v>
      </c>
      <c r="S210" s="29">
        <f>'Single-Family'!S210+'Multi-Family'!AA210+'Non-Residential - New Const'!S211</f>
        <v>2</v>
      </c>
      <c r="T210" s="29">
        <f>'Single-Family'!T210+'Multi-Family'!AC210+'Non-Residential - New Const'!T211</f>
        <v>400309</v>
      </c>
      <c r="U210" s="30">
        <f t="shared" ref="U210:V210" si="245">E210+S210+Q210+O210+M210+K210+I210+G210+C210</f>
        <v>205</v>
      </c>
      <c r="V210" s="31">
        <f t="shared" si="245"/>
        <v>68062326.89</v>
      </c>
      <c r="W210" s="51">
        <f>U210-Total!U197</f>
        <v>89</v>
      </c>
      <c r="X210" s="52">
        <f>W210/Total!U197</f>
        <v>0.7672413793</v>
      </c>
      <c r="Y210" s="53">
        <f>V210-Total!V197</f>
        <v>-801961921.4</v>
      </c>
      <c r="Z210" s="52">
        <f>Y210/Total!V197</f>
        <v>-0.9217696208</v>
      </c>
      <c r="AA210" s="53">
        <f t="shared" si="235"/>
        <v>-178528592.6</v>
      </c>
      <c r="AB210" s="4"/>
      <c r="AC210" s="4"/>
      <c r="AD210" s="4"/>
      <c r="AE210" s="4"/>
      <c r="AF210" s="4"/>
      <c r="AG210" s="4"/>
      <c r="AH210" s="4"/>
      <c r="AI210" s="4"/>
      <c r="AJ210" s="4"/>
      <c r="AK210" s="4"/>
      <c r="AL210" s="4"/>
      <c r="AM210" s="4"/>
      <c r="AN210" s="4"/>
      <c r="AO210" s="4"/>
      <c r="AP210" s="4"/>
      <c r="AQ210" s="4"/>
    </row>
    <row r="211" ht="12.75" customHeight="1">
      <c r="A211" s="23" t="s">
        <v>31</v>
      </c>
      <c r="B211" s="40">
        <v>2019.0</v>
      </c>
      <c r="C211" s="62">
        <f>'Single-Family'!C211+'Multi-Family'!C211+'Non-Residential - New Const'!C212</f>
        <v>93</v>
      </c>
      <c r="D211" s="63">
        <f>'Single-Family'!D211+'Multi-Family'!E211+'Non-Residential - New Const'!D212</f>
        <v>18095574.79</v>
      </c>
      <c r="E211" s="62">
        <f>'Single-Family'!E211+'Multi-Family'!F211+'Non-Residential - New Const'!E212</f>
        <v>108</v>
      </c>
      <c r="F211" s="63">
        <f>'Single-Family'!F211+'Multi-Family'!H211+'Non-Residential - New Const'!F212</f>
        <v>48701052</v>
      </c>
      <c r="G211" s="62">
        <f>'Single-Family'!G211+'Multi-Family'!I211+'Non-Residential - New Const'!G212</f>
        <v>1397</v>
      </c>
      <c r="H211" s="62">
        <f>'Single-Family'!H211+'Multi-Family'!K211+'Non-Residential - New Const'!H212</f>
        <v>551712442</v>
      </c>
      <c r="I211" s="62">
        <f>'Single-Family'!I211+'Multi-Family'!L211+'Non-Residential - New Const'!I212</f>
        <v>1016</v>
      </c>
      <c r="J211" s="63">
        <f>'Single-Family'!J211+'Multi-Family'!N211+'Non-Residential - New Const'!J212</f>
        <v>1315991663</v>
      </c>
      <c r="K211" s="62">
        <f>'Single-Family'!K211+'Multi-Family'!O211+'Non-Residential - New Const'!K212</f>
        <v>27</v>
      </c>
      <c r="L211" s="63">
        <f>'Single-Family'!L211+'Multi-Family'!Q211+'Non-Residential - New Const'!L212</f>
        <v>9993850</v>
      </c>
      <c r="M211" s="62">
        <f>'Single-Family'!M211+'Multi-Family'!R211+'Non-Residential - New Const'!M212</f>
        <v>60</v>
      </c>
      <c r="N211" s="63">
        <f>'Single-Family'!N211+'Multi-Family'!T211+'Non-Residential - New Const'!N212</f>
        <v>16788132</v>
      </c>
      <c r="O211" s="62">
        <f>'Single-Family'!O211+'Multi-Family'!U211+'Non-Residential - New Const'!O212</f>
        <v>23</v>
      </c>
      <c r="P211" s="63">
        <f>'Single-Family'!P211+'Multi-Family'!W211+'Non-Residential - New Const'!P212</f>
        <v>8362000</v>
      </c>
      <c r="Q211" s="62">
        <f>'Single-Family'!Q211+'Multi-Family'!X211+'Non-Residential - New Const'!Q212</f>
        <v>29</v>
      </c>
      <c r="R211" s="63">
        <f>'Single-Family'!R211+'Multi-Family'!Z211+'Non-Residential - New Const'!R212</f>
        <v>16741119.8</v>
      </c>
      <c r="S211" s="64">
        <f>'Single-Family'!S211+'Multi-Family'!AA211+'Non-Residential - New Const'!S212</f>
        <v>113</v>
      </c>
      <c r="T211" s="64">
        <f>'Single-Family'!T211+'Multi-Family'!AC211+'Non-Residential - New Const'!T212</f>
        <v>109378996</v>
      </c>
      <c r="U211" s="65">
        <f t="shared" ref="U211:V211" si="246">E211+S211+Q211+O211+M211+K211+I211+G211+C211</f>
        <v>2866</v>
      </c>
      <c r="V211" s="66">
        <f t="shared" si="246"/>
        <v>2095764830</v>
      </c>
      <c r="W211" s="67">
        <f>U211-Total!U198</f>
        <v>-235</v>
      </c>
      <c r="X211" s="68">
        <f>W211/Total!U198</f>
        <v>-0.0757820058</v>
      </c>
      <c r="Y211" s="69">
        <f>V211-Total!V198</f>
        <v>-178528592.6</v>
      </c>
      <c r="Z211" s="68">
        <f>Y211/Total!V198</f>
        <v>-0.07849848698</v>
      </c>
      <c r="AA211" s="69">
        <f t="shared" ref="AA211:AA212" si="248">Y211</f>
        <v>-178528592.6</v>
      </c>
      <c r="AB211" s="15"/>
      <c r="AC211" s="15"/>
      <c r="AD211" s="15"/>
      <c r="AE211" s="15"/>
      <c r="AF211" s="15"/>
      <c r="AG211" s="15"/>
      <c r="AH211" s="15"/>
      <c r="AI211" s="15"/>
      <c r="AJ211" s="15"/>
      <c r="AK211" s="15"/>
      <c r="AL211" s="15"/>
      <c r="AM211" s="15"/>
      <c r="AN211" s="15"/>
      <c r="AO211" s="15"/>
      <c r="AP211" s="15"/>
      <c r="AQ211" s="15"/>
    </row>
    <row r="212" ht="12.75" customHeight="1">
      <c r="A212" s="15" t="s">
        <v>19</v>
      </c>
      <c r="B212" s="24">
        <v>2020.0</v>
      </c>
      <c r="C212" s="25">
        <f>'Single-Family'!C212+'Multi-Family'!C212+'Non-Residential - New Const'!C213</f>
        <v>4</v>
      </c>
      <c r="D212" s="25">
        <f>'Single-Family'!D212+'Multi-Family'!E212+'Non-Residential - New Const'!D213</f>
        <v>1263151</v>
      </c>
      <c r="E212" s="25">
        <f>'Single-Family'!E212+'Multi-Family'!F212+'Non-Residential - New Const'!E213</f>
        <v>16</v>
      </c>
      <c r="F212" s="25">
        <f>'Single-Family'!F212+'Multi-Family'!H212+'Non-Residential - New Const'!F213</f>
        <v>5184500</v>
      </c>
      <c r="G212" s="25">
        <f>'Single-Family'!G212+'Multi-Family'!I212+'Non-Residential - New Const'!G213</f>
        <v>105</v>
      </c>
      <c r="H212" s="25">
        <f>'Single-Family'!H212+'Multi-Family'!K212+'Non-Residential - New Const'!H213</f>
        <v>61753776</v>
      </c>
      <c r="I212" s="25">
        <f>'Single-Family'!I212+'Multi-Family'!L212+'Non-Residential - New Const'!I213</f>
        <v>60</v>
      </c>
      <c r="J212" s="25">
        <f>'Single-Family'!J212+'Multi-Family'!N212+'Non-Residential - New Const'!J213</f>
        <v>28719373.25</v>
      </c>
      <c r="K212" s="25">
        <f>'Single-Family'!K212+'Multi-Family'!O212+'Non-Residential - New Const'!K213</f>
        <v>2</v>
      </c>
      <c r="L212" s="25">
        <f>'Single-Family'!L212+'Multi-Family'!Q212+'Non-Residential - New Const'!L213</f>
        <v>554000</v>
      </c>
      <c r="M212" s="25">
        <f>'Single-Family'!M212+'Multi-Family'!R212+'Non-Residential - New Const'!M213</f>
        <v>3</v>
      </c>
      <c r="N212" s="25">
        <f>'Single-Family'!N212+'Multi-Family'!T212+'Non-Residential - New Const'!N213</f>
        <v>1020580</v>
      </c>
      <c r="O212" s="25">
        <f>'Single-Family'!O212+'Multi-Family'!U212+'Non-Residential - New Const'!O213</f>
        <v>0</v>
      </c>
      <c r="P212" s="25">
        <f>'Single-Family'!P212+'Multi-Family'!W212+'Non-Residential - New Const'!P213</f>
        <v>0</v>
      </c>
      <c r="Q212" s="25">
        <f>'Single-Family'!Q212+'Multi-Family'!X212+'Non-Residential - New Const'!Q213</f>
        <v>1</v>
      </c>
      <c r="R212" s="25">
        <f>'Single-Family'!R212+'Multi-Family'!Z212+'Non-Residential - New Const'!R213</f>
        <v>6398700</v>
      </c>
      <c r="S212" s="25">
        <f>'Single-Family'!S212+'Multi-Family'!AA212+'Non-Residential - New Const'!S213</f>
        <v>4</v>
      </c>
      <c r="T212" s="25">
        <f>'Single-Family'!T212+'Multi-Family'!AC212+'Non-Residential - New Const'!T213</f>
        <v>1076891</v>
      </c>
      <c r="U212" s="30">
        <f t="shared" ref="U212:V212" si="247">E212+S212+Q212+O212+M212+K212+I212+G212+C212</f>
        <v>195</v>
      </c>
      <c r="V212" s="31">
        <f t="shared" si="247"/>
        <v>105970971.3</v>
      </c>
      <c r="W212" s="51">
        <f>U212-Total!U199</f>
        <v>12</v>
      </c>
      <c r="X212" s="52">
        <f>W212/Total!U199</f>
        <v>0.06557377049</v>
      </c>
      <c r="Y212" s="53">
        <f>V212-Total!V199</f>
        <v>15417551.41</v>
      </c>
      <c r="Z212" s="52">
        <f>Y212/Total!V199</f>
        <v>0.1702591844</v>
      </c>
      <c r="AA212" s="53">
        <f t="shared" si="248"/>
        <v>15417551.41</v>
      </c>
      <c r="AB212" s="4"/>
      <c r="AC212" s="37">
        <f t="array" ref="AC212:AN213">TRANSPOSE(U212:V223)</f>
        <v>195</v>
      </c>
      <c r="AD212" s="37">
        <v>230.0</v>
      </c>
      <c r="AE212" s="37">
        <v>324.0</v>
      </c>
      <c r="AF212" s="37">
        <v>211.0</v>
      </c>
      <c r="AG212" s="37">
        <v>268.0</v>
      </c>
      <c r="AH212" s="37">
        <v>341.0</v>
      </c>
      <c r="AI212" s="37">
        <v>339.0</v>
      </c>
      <c r="AJ212" s="37">
        <v>373.0</v>
      </c>
      <c r="AK212" s="37">
        <v>298.0</v>
      </c>
      <c r="AL212" s="37">
        <v>342.0</v>
      </c>
      <c r="AM212" s="37">
        <v>315.0</v>
      </c>
      <c r="AN212" s="37">
        <v>287.0</v>
      </c>
      <c r="AO212" s="4"/>
      <c r="AP212" s="4"/>
      <c r="AQ212" s="4"/>
    </row>
    <row r="213" ht="12.75" customHeight="1">
      <c r="A213" s="15" t="s">
        <v>20</v>
      </c>
      <c r="B213" s="24">
        <v>2020.0</v>
      </c>
      <c r="C213" s="25">
        <f>'Single-Family'!C213+'Multi-Family'!C213+'Non-Residential - New Const'!C214</f>
        <v>7</v>
      </c>
      <c r="D213" s="25">
        <f>'Single-Family'!D213+'Multi-Family'!E213+'Non-Residential - New Const'!D214</f>
        <v>1051307.15</v>
      </c>
      <c r="E213" s="25">
        <f>'Single-Family'!E213+'Multi-Family'!F213+'Non-Residential - New Const'!E214</f>
        <v>9</v>
      </c>
      <c r="F213" s="25">
        <f>'Single-Family'!F213+'Multi-Family'!H213+'Non-Residential - New Const'!F214</f>
        <v>5497980</v>
      </c>
      <c r="G213" s="25">
        <f>'Single-Family'!G213+'Multi-Family'!I213+'Non-Residential - New Const'!G214</f>
        <v>119</v>
      </c>
      <c r="H213" s="25">
        <f>'Single-Family'!H213+'Multi-Family'!K213+'Non-Residential - New Const'!H214</f>
        <v>35556078</v>
      </c>
      <c r="I213" s="25">
        <f>'Single-Family'!I213+'Multi-Family'!L213+'Non-Residential - New Const'!I214</f>
        <v>84</v>
      </c>
      <c r="J213" s="25">
        <f>'Single-Family'!J213+'Multi-Family'!N213+'Non-Residential - New Const'!J214</f>
        <v>29036805.71</v>
      </c>
      <c r="K213" s="25">
        <f>'Single-Family'!K213+'Multi-Family'!O213+'Non-Residential - New Const'!K214</f>
        <v>0</v>
      </c>
      <c r="L213" s="25">
        <f>'Single-Family'!L213+'Multi-Family'!Q213+'Non-Residential - New Const'!L214</f>
        <v>0</v>
      </c>
      <c r="M213" s="25">
        <f>'Single-Family'!M213+'Multi-Family'!R213+'Non-Residential - New Const'!M214</f>
        <v>5</v>
      </c>
      <c r="N213" s="25">
        <f>'Single-Family'!N213+'Multi-Family'!T213+'Non-Residential - New Const'!N214</f>
        <v>1702060</v>
      </c>
      <c r="O213" s="25">
        <f>'Single-Family'!O213+'Multi-Family'!U213+'Non-Residential - New Const'!O214</f>
        <v>1</v>
      </c>
      <c r="P213" s="25">
        <f>'Single-Family'!P213+'Multi-Family'!W213+'Non-Residential - New Const'!P214</f>
        <v>300000</v>
      </c>
      <c r="Q213" s="25">
        <f>'Single-Family'!Q213+'Multi-Family'!X213+'Non-Residential - New Const'!Q214</f>
        <v>0</v>
      </c>
      <c r="R213" s="25">
        <f>'Single-Family'!R213+'Multi-Family'!Z213+'Non-Residential - New Const'!R214</f>
        <v>0</v>
      </c>
      <c r="S213" s="25">
        <f>'Single-Family'!S213+'Multi-Family'!AA213+'Non-Residential - New Const'!S214</f>
        <v>5</v>
      </c>
      <c r="T213" s="25">
        <f>'Single-Family'!T213+'Multi-Family'!AC213+'Non-Residential - New Const'!T214</f>
        <v>11434378</v>
      </c>
      <c r="U213" s="30">
        <f t="shared" ref="U213:V213" si="249">E213+S213+Q213+O213+M213+K213+I213+G213+C213</f>
        <v>230</v>
      </c>
      <c r="V213" s="31">
        <f t="shared" si="249"/>
        <v>84578608.86</v>
      </c>
      <c r="W213" s="51">
        <f>U213-Total!U200</f>
        <v>73</v>
      </c>
      <c r="X213" s="52">
        <f>W213/Total!U200</f>
        <v>0.4649681529</v>
      </c>
      <c r="Y213" s="53">
        <f>V213-Total!V200</f>
        <v>6306560.4</v>
      </c>
      <c r="Z213" s="52">
        <f>Y213/Total!V200</f>
        <v>0.08057231827</v>
      </c>
      <c r="AA213" s="53">
        <f t="shared" ref="AA213:AA223" si="251">AA212+Y213</f>
        <v>21724111.81</v>
      </c>
      <c r="AB213" s="4"/>
      <c r="AC213" s="37">
        <v>1.0597097125E8</v>
      </c>
      <c r="AD213" s="37">
        <v>8.457860886000001E7</v>
      </c>
      <c r="AE213" s="37">
        <v>1.1078501990999998E8</v>
      </c>
      <c r="AF213" s="37">
        <v>7.500591903E7</v>
      </c>
      <c r="AG213" s="37">
        <v>7.593838327999999E7</v>
      </c>
      <c r="AH213" s="37">
        <v>1.0025686324000001E8</v>
      </c>
      <c r="AI213" s="37">
        <v>8.222284087E7</v>
      </c>
      <c r="AJ213" s="37">
        <v>1.1470182863000001E8</v>
      </c>
      <c r="AK213" s="37">
        <v>1.0665989733E8</v>
      </c>
      <c r="AL213" s="37">
        <v>1.2320299363E8</v>
      </c>
      <c r="AM213" s="37">
        <v>1.7851957399E8</v>
      </c>
      <c r="AN213" s="37">
        <v>1.8999176675E8</v>
      </c>
      <c r="AO213" s="4"/>
      <c r="AP213" s="4"/>
      <c r="AQ213" s="4"/>
    </row>
    <row r="214" ht="12.75" customHeight="1">
      <c r="A214" s="15" t="s">
        <v>21</v>
      </c>
      <c r="B214" s="24">
        <v>2020.0</v>
      </c>
      <c r="C214" s="25">
        <f>'Single-Family'!C214+'Multi-Family'!C214+'Non-Residential - New Const'!C215</f>
        <v>10</v>
      </c>
      <c r="D214" s="25">
        <f>'Single-Family'!D214+'Multi-Family'!E214+'Non-Residential - New Const'!D215</f>
        <v>2030356.24</v>
      </c>
      <c r="E214" s="25">
        <f>'Single-Family'!E214+'Multi-Family'!F214+'Non-Residential - New Const'!E215</f>
        <v>9</v>
      </c>
      <c r="F214" s="25">
        <f>'Single-Family'!F214+'Multi-Family'!H214+'Non-Residential - New Const'!F215</f>
        <v>7829730</v>
      </c>
      <c r="G214" s="25">
        <f>'Single-Family'!G214+'Multi-Family'!I214+'Non-Residential - New Const'!G215</f>
        <v>155</v>
      </c>
      <c r="H214" s="25">
        <f>'Single-Family'!H214+'Multi-Family'!K214+'Non-Residential - New Const'!H215</f>
        <v>43214103</v>
      </c>
      <c r="I214" s="25">
        <f>'Single-Family'!I214+'Multi-Family'!L214+'Non-Residential - New Const'!I215</f>
        <v>119</v>
      </c>
      <c r="J214" s="25">
        <f>'Single-Family'!J214+'Multi-Family'!N214+'Non-Residential - New Const'!J215</f>
        <v>51276686.38</v>
      </c>
      <c r="K214" s="25">
        <f>'Single-Family'!K214+'Multi-Family'!O214+'Non-Residential - New Const'!K215</f>
        <v>11</v>
      </c>
      <c r="L214" s="25">
        <f>'Single-Family'!L214+'Multi-Family'!Q214+'Non-Residential - New Const'!L215</f>
        <v>2537910</v>
      </c>
      <c r="M214" s="25">
        <f>'Single-Family'!M214+'Multi-Family'!R214+'Non-Residential - New Const'!M215</f>
        <v>10</v>
      </c>
      <c r="N214" s="25">
        <f>'Single-Family'!N214+'Multi-Family'!T214+'Non-Residential - New Const'!N215</f>
        <v>2142320</v>
      </c>
      <c r="O214" s="25">
        <f>'Single-Family'!O214+'Multi-Family'!U214+'Non-Residential - New Const'!O215</f>
        <v>2</v>
      </c>
      <c r="P214" s="25">
        <f>'Single-Family'!P214+'Multi-Family'!W214+'Non-Residential - New Const'!P215</f>
        <v>535000</v>
      </c>
      <c r="Q214" s="25">
        <f>'Single-Family'!Q214+'Multi-Family'!X214+'Non-Residential - New Const'!Q215</f>
        <v>3</v>
      </c>
      <c r="R214" s="25">
        <f>'Single-Family'!R214+'Multi-Family'!Z214+'Non-Residential - New Const'!R215</f>
        <v>423116.29</v>
      </c>
      <c r="S214" s="25">
        <f>'Single-Family'!S214+'Multi-Family'!AA214+'Non-Residential - New Const'!S215</f>
        <v>5</v>
      </c>
      <c r="T214" s="25">
        <f>'Single-Family'!T214+'Multi-Family'!AC214+'Non-Residential - New Const'!T215</f>
        <v>795798</v>
      </c>
      <c r="U214" s="30">
        <f t="shared" ref="U214:V214" si="250">E214+S214+Q214+O214+M214+K214+I214+G214+C214</f>
        <v>324</v>
      </c>
      <c r="V214" s="31">
        <f t="shared" si="250"/>
        <v>110785019.9</v>
      </c>
      <c r="W214" s="51">
        <f>U214-Total!U201</f>
        <v>139</v>
      </c>
      <c r="X214" s="52">
        <f>W214/Total!U201</f>
        <v>0.7513513514</v>
      </c>
      <c r="Y214" s="53">
        <f>V214-Total!V201</f>
        <v>37131424.49</v>
      </c>
      <c r="Z214" s="52">
        <f>Y214/Total!V201</f>
        <v>0.504135939</v>
      </c>
      <c r="AA214" s="53">
        <f t="shared" si="251"/>
        <v>58855536.3</v>
      </c>
      <c r="AB214" s="4"/>
      <c r="AC214" s="57">
        <f t="shared" ref="AC214:AN214" si="252">AC213/$AC$137</f>
        <v>105.9709713</v>
      </c>
      <c r="AD214" s="57">
        <f t="shared" si="252"/>
        <v>84.57860886</v>
      </c>
      <c r="AE214" s="57">
        <f t="shared" si="252"/>
        <v>110.7850199</v>
      </c>
      <c r="AF214" s="57">
        <f t="shared" si="252"/>
        <v>75.00591903</v>
      </c>
      <c r="AG214" s="57">
        <f t="shared" si="252"/>
        <v>75.93838328</v>
      </c>
      <c r="AH214" s="57">
        <f t="shared" si="252"/>
        <v>100.2568632</v>
      </c>
      <c r="AI214" s="57">
        <f t="shared" si="252"/>
        <v>82.22284087</v>
      </c>
      <c r="AJ214" s="57">
        <f t="shared" si="252"/>
        <v>114.7018286</v>
      </c>
      <c r="AK214" s="57">
        <f t="shared" si="252"/>
        <v>106.6598973</v>
      </c>
      <c r="AL214" s="57">
        <f t="shared" si="252"/>
        <v>123.2029936</v>
      </c>
      <c r="AM214" s="57">
        <f t="shared" si="252"/>
        <v>178.519574</v>
      </c>
      <c r="AN214" s="57">
        <f t="shared" si="252"/>
        <v>189.9917668</v>
      </c>
      <c r="AO214" s="4"/>
      <c r="AP214" s="4"/>
      <c r="AQ214" s="4"/>
    </row>
    <row r="215" ht="12.75" customHeight="1">
      <c r="A215" s="15" t="s">
        <v>22</v>
      </c>
      <c r="B215" s="24">
        <v>2020.0</v>
      </c>
      <c r="C215" s="25">
        <f>'Single-Family'!C215+'Multi-Family'!C215+'Non-Residential - New Const'!C216</f>
        <v>7</v>
      </c>
      <c r="D215" s="25">
        <f>'Single-Family'!D215+'Multi-Family'!E215+'Non-Residential - New Const'!D216</f>
        <v>1140005.38</v>
      </c>
      <c r="E215" s="25">
        <f>'Single-Family'!E215+'Multi-Family'!F215+'Non-Residential - New Const'!E216</f>
        <v>7</v>
      </c>
      <c r="F215" s="25">
        <f>'Single-Family'!F215+'Multi-Family'!H215+'Non-Residential - New Const'!F216</f>
        <v>1440000</v>
      </c>
      <c r="G215" s="25">
        <f>'Single-Family'!G215+'Multi-Family'!I215+'Non-Residential - New Const'!G216</f>
        <v>109</v>
      </c>
      <c r="H215" s="25">
        <f>'Single-Family'!H215+'Multi-Family'!K215+'Non-Residential - New Const'!H216</f>
        <v>41702550</v>
      </c>
      <c r="I215" s="25">
        <f>'Single-Family'!I215+'Multi-Family'!L215+'Non-Residential - New Const'!I216</f>
        <v>70</v>
      </c>
      <c r="J215" s="25">
        <f>'Single-Family'!J215+'Multi-Family'!N215+'Non-Residential - New Const'!J216</f>
        <v>26690354.9</v>
      </c>
      <c r="K215" s="25">
        <f>'Single-Family'!K215+'Multi-Family'!O215+'Non-Residential - New Const'!K216</f>
        <v>2</v>
      </c>
      <c r="L215" s="25">
        <f>'Single-Family'!L215+'Multi-Family'!Q215+'Non-Residential - New Const'!L216</f>
        <v>505000</v>
      </c>
      <c r="M215" s="25">
        <f>'Single-Family'!M215+'Multi-Family'!R215+'Non-Residential - New Const'!M216</f>
        <v>4</v>
      </c>
      <c r="N215" s="25">
        <f>'Single-Family'!N215+'Multi-Family'!T215+'Non-Residential - New Const'!N216</f>
        <v>1046612</v>
      </c>
      <c r="O215" s="25">
        <f>'Single-Family'!O215+'Multi-Family'!U215+'Non-Residential - New Const'!O216</f>
        <v>1</v>
      </c>
      <c r="P215" s="25">
        <f>'Single-Family'!P215+'Multi-Family'!W215+'Non-Residential - New Const'!P216</f>
        <v>153000</v>
      </c>
      <c r="Q215" s="25">
        <f>'Single-Family'!Q215+'Multi-Family'!X215+'Non-Residential - New Const'!Q216</f>
        <v>1</v>
      </c>
      <c r="R215" s="25">
        <f>'Single-Family'!R215+'Multi-Family'!Z215+'Non-Residential - New Const'!R216</f>
        <v>237537.75</v>
      </c>
      <c r="S215" s="25">
        <f>'Single-Family'!S215+'Multi-Family'!AA215+'Non-Residential - New Const'!S216</f>
        <v>10</v>
      </c>
      <c r="T215" s="25">
        <f>'Single-Family'!T215+'Multi-Family'!AC215+'Non-Residential - New Const'!T216</f>
        <v>2090859</v>
      </c>
      <c r="U215" s="30">
        <f t="shared" ref="U215:V215" si="253">E215+S215+Q215+O215+M215+K215+I215+G215+C215</f>
        <v>211</v>
      </c>
      <c r="V215" s="31">
        <f t="shared" si="253"/>
        <v>75005919.03</v>
      </c>
      <c r="W215" s="51">
        <f>U215-Total!U202</f>
        <v>-63</v>
      </c>
      <c r="X215" s="52">
        <f>W215/Total!U202</f>
        <v>-0.2299270073</v>
      </c>
      <c r="Y215" s="53">
        <f>V215-Total!V202</f>
        <v>-29206384.66</v>
      </c>
      <c r="Z215" s="52">
        <f>Y215/Total!V202</f>
        <v>-0.2802585072</v>
      </c>
      <c r="AA215" s="53">
        <f t="shared" si="251"/>
        <v>29649151.64</v>
      </c>
      <c r="AB215" s="4"/>
      <c r="AC215" s="4"/>
      <c r="AD215" s="4"/>
      <c r="AE215" s="4"/>
      <c r="AF215" s="4"/>
      <c r="AG215" s="4"/>
      <c r="AH215" s="4"/>
      <c r="AI215" s="4"/>
      <c r="AJ215" s="4"/>
      <c r="AK215" s="4"/>
      <c r="AL215" s="4"/>
      <c r="AM215" s="4"/>
      <c r="AN215" s="4"/>
      <c r="AO215" s="4"/>
      <c r="AP215" s="4"/>
      <c r="AQ215" s="4"/>
    </row>
    <row r="216" ht="12.75" customHeight="1">
      <c r="A216" s="15" t="s">
        <v>23</v>
      </c>
      <c r="B216" s="24">
        <v>2020.0</v>
      </c>
      <c r="C216" s="25">
        <f>'Single-Family'!C216+'Multi-Family'!C216+'Non-Residential - New Const'!C217</f>
        <v>14</v>
      </c>
      <c r="D216" s="25">
        <f>'Single-Family'!D216+'Multi-Family'!E216+'Non-Residential - New Const'!D217</f>
        <v>4074719.27</v>
      </c>
      <c r="E216" s="25">
        <f>'Single-Family'!E216+'Multi-Family'!F216+'Non-Residential - New Const'!E217</f>
        <v>3</v>
      </c>
      <c r="F216" s="25">
        <f>'Single-Family'!F216+'Multi-Family'!H216+'Non-Residential - New Const'!F217</f>
        <v>6373286</v>
      </c>
      <c r="G216" s="25">
        <f>'Single-Family'!G216+'Multi-Family'!I216+'Non-Residential - New Const'!G217</f>
        <v>159</v>
      </c>
      <c r="H216" s="25">
        <f>'Single-Family'!H216+'Multi-Family'!K216+'Non-Residential - New Const'!H217</f>
        <v>31464388</v>
      </c>
      <c r="I216" s="25">
        <f>'Single-Family'!I216+'Multi-Family'!L216+'Non-Residential - New Const'!I217</f>
        <v>74</v>
      </c>
      <c r="J216" s="25">
        <f>'Single-Family'!J216+'Multi-Family'!N216+'Non-Residential - New Const'!J217</f>
        <v>24573976.01</v>
      </c>
      <c r="K216" s="25">
        <f>'Single-Family'!K216+'Multi-Family'!O216+'Non-Residential - New Const'!K217</f>
        <v>1</v>
      </c>
      <c r="L216" s="25">
        <f>'Single-Family'!L216+'Multi-Family'!Q216+'Non-Residential - New Const'!L217</f>
        <v>360000</v>
      </c>
      <c r="M216" s="25">
        <f>'Single-Family'!M216+'Multi-Family'!R216+'Non-Residential - New Const'!M217</f>
        <v>6</v>
      </c>
      <c r="N216" s="25">
        <f>'Single-Family'!N216+'Multi-Family'!T216+'Non-Residential - New Const'!N217</f>
        <v>1986167</v>
      </c>
      <c r="O216" s="25">
        <f>'Single-Family'!O216+'Multi-Family'!U216+'Non-Residential - New Const'!O217</f>
        <v>1</v>
      </c>
      <c r="P216" s="25">
        <f>'Single-Family'!P216+'Multi-Family'!W216+'Non-Residential - New Const'!P217</f>
        <v>371000</v>
      </c>
      <c r="Q216" s="25">
        <f>'Single-Family'!Q216+'Multi-Family'!X216+'Non-Residential - New Const'!Q217</f>
        <v>3</v>
      </c>
      <c r="R216" s="25">
        <f>'Single-Family'!R216+'Multi-Family'!Z216+'Non-Residential - New Const'!R217</f>
        <v>689758</v>
      </c>
      <c r="S216" s="25">
        <f>'Single-Family'!S216+'Multi-Family'!AA216+'Non-Residential - New Const'!S217</f>
        <v>7</v>
      </c>
      <c r="T216" s="25">
        <f>'Single-Family'!T216+'Multi-Family'!AC216+'Non-Residential - New Const'!T217</f>
        <v>6045089</v>
      </c>
      <c r="U216" s="30">
        <f t="shared" ref="U216:V216" si="254">E216+S216+Q216+O216+M216+K216+I216+G216+C216</f>
        <v>268</v>
      </c>
      <c r="V216" s="31">
        <f t="shared" si="254"/>
        <v>75938383.28</v>
      </c>
      <c r="W216" s="51">
        <f>U216-Total!U203</f>
        <v>12</v>
      </c>
      <c r="X216" s="52">
        <f>W216/Total!U203</f>
        <v>0.046875</v>
      </c>
      <c r="Y216" s="53">
        <f>V216-Total!V203</f>
        <v>-46838043.61</v>
      </c>
      <c r="Z216" s="52">
        <f>Y216/Total!V203</f>
        <v>-0.3814905255</v>
      </c>
      <c r="AA216" s="53">
        <f t="shared" si="251"/>
        <v>-17188891.97</v>
      </c>
      <c r="AB216" s="4"/>
      <c r="AC216" s="4"/>
      <c r="AD216" s="4"/>
      <c r="AE216" s="4"/>
      <c r="AF216" s="4"/>
      <c r="AG216" s="4"/>
      <c r="AH216" s="4"/>
      <c r="AI216" s="4"/>
      <c r="AJ216" s="4"/>
      <c r="AK216" s="4"/>
      <c r="AL216" s="4"/>
      <c r="AM216" s="4"/>
      <c r="AN216" s="4"/>
      <c r="AO216" s="4"/>
      <c r="AP216" s="4"/>
      <c r="AQ216" s="4"/>
    </row>
    <row r="217" ht="12.75" customHeight="1">
      <c r="A217" s="15" t="s">
        <v>32</v>
      </c>
      <c r="B217" s="24">
        <v>2020.0</v>
      </c>
      <c r="C217" s="25">
        <f>'Single-Family'!C217+'Multi-Family'!C217+'Non-Residential - New Const'!C218</f>
        <v>18</v>
      </c>
      <c r="D217" s="25">
        <f>'Single-Family'!D217+'Multi-Family'!E217+'Non-Residential - New Const'!D218</f>
        <v>3198997</v>
      </c>
      <c r="E217" s="25">
        <f>'Single-Family'!E217+'Multi-Family'!F217+'Non-Residential - New Const'!E218</f>
        <v>5</v>
      </c>
      <c r="F217" s="25">
        <f>'Single-Family'!F217+'Multi-Family'!H217+'Non-Residential - New Const'!F218</f>
        <v>663000</v>
      </c>
      <c r="G217" s="25">
        <f>'Single-Family'!G217+'Multi-Family'!I217+'Non-Residential - New Const'!G218</f>
        <v>183</v>
      </c>
      <c r="H217" s="25">
        <f>'Single-Family'!H217+'Multi-Family'!K217+'Non-Residential - New Const'!H218</f>
        <v>36158575</v>
      </c>
      <c r="I217" s="25">
        <f>'Single-Family'!I217+'Multi-Family'!L217+'Non-Residential - New Const'!I218</f>
        <v>104</v>
      </c>
      <c r="J217" s="25">
        <f>'Single-Family'!J217+'Multi-Family'!N217+'Non-Residential - New Const'!J218</f>
        <v>51831335.99</v>
      </c>
      <c r="K217" s="25">
        <f>'Single-Family'!K217+'Multi-Family'!O217+'Non-Residential - New Const'!K218</f>
        <v>2</v>
      </c>
      <c r="L217" s="25">
        <f>'Single-Family'!L217+'Multi-Family'!Q217+'Non-Residential - New Const'!L218</f>
        <v>617000</v>
      </c>
      <c r="M217" s="25">
        <f>'Single-Family'!M217+'Multi-Family'!R217+'Non-Residential - New Const'!M218</f>
        <v>10</v>
      </c>
      <c r="N217" s="25">
        <f>'Single-Family'!N217+'Multi-Family'!T217+'Non-Residential - New Const'!N218</f>
        <v>2943320</v>
      </c>
      <c r="O217" s="25">
        <f>'Single-Family'!O217+'Multi-Family'!U217+'Non-Residential - New Const'!O218</f>
        <v>4</v>
      </c>
      <c r="P217" s="25">
        <f>'Single-Family'!P217+'Multi-Family'!W217+'Non-Residential - New Const'!P218</f>
        <v>878000</v>
      </c>
      <c r="Q217" s="25">
        <f>'Single-Family'!Q217+'Multi-Family'!X217+'Non-Residential - New Const'!Q218</f>
        <v>5</v>
      </c>
      <c r="R217" s="25">
        <f>'Single-Family'!R217+'Multi-Family'!Z217+'Non-Residential - New Const'!R218</f>
        <v>885640.25</v>
      </c>
      <c r="S217" s="25">
        <f>'Single-Family'!S217+'Multi-Family'!AA217+'Non-Residential - New Const'!S218</f>
        <v>10</v>
      </c>
      <c r="T217" s="25">
        <f>'Single-Family'!T217+'Multi-Family'!AC217+'Non-Residential - New Const'!T218</f>
        <v>3080995</v>
      </c>
      <c r="U217" s="30">
        <f t="shared" ref="U217:V217" si="255">E217+S217+Q217+O217+M217+K217+I217+G217+C217</f>
        <v>341</v>
      </c>
      <c r="V217" s="31">
        <f t="shared" si="255"/>
        <v>100256863.2</v>
      </c>
      <c r="W217" s="51">
        <f>U217-Total!U204</f>
        <v>81</v>
      </c>
      <c r="X217" s="52">
        <f>W217/Total!U204</f>
        <v>0.3115384615</v>
      </c>
      <c r="Y217" s="53">
        <f>V217-Total!V204</f>
        <v>2749847.06</v>
      </c>
      <c r="Z217" s="52">
        <f>Y217/Total!V204</f>
        <v>0.02820153018</v>
      </c>
      <c r="AA217" s="53">
        <f t="shared" si="251"/>
        <v>-14439044.91</v>
      </c>
      <c r="AB217" s="4"/>
      <c r="AC217" s="4"/>
      <c r="AD217" s="4"/>
      <c r="AE217" s="4"/>
      <c r="AF217" s="4"/>
      <c r="AG217" s="4"/>
      <c r="AH217" s="4"/>
      <c r="AI217" s="4"/>
      <c r="AJ217" s="4"/>
      <c r="AK217" s="4"/>
      <c r="AL217" s="4"/>
      <c r="AM217" s="4"/>
      <c r="AN217" s="4"/>
      <c r="AO217" s="4"/>
      <c r="AP217" s="4"/>
      <c r="AQ217" s="4"/>
    </row>
    <row r="218" ht="12.75" customHeight="1">
      <c r="A218" s="15" t="s">
        <v>25</v>
      </c>
      <c r="B218" s="24">
        <v>2020.0</v>
      </c>
      <c r="C218" s="25">
        <f>'Single-Family'!C218+'Multi-Family'!C218+'Non-Residential - New Const'!C219</f>
        <v>15</v>
      </c>
      <c r="D218" s="25">
        <f>'Single-Family'!D218+'Multi-Family'!E218+'Non-Residential - New Const'!D219</f>
        <v>3291203</v>
      </c>
      <c r="E218" s="25">
        <f>'Single-Family'!E218+'Multi-Family'!F218+'Non-Residential - New Const'!E219</f>
        <v>2</v>
      </c>
      <c r="F218" s="25">
        <f>'Single-Family'!F218+'Multi-Family'!H218+'Non-Residential - New Const'!F219</f>
        <v>280400</v>
      </c>
      <c r="G218" s="25">
        <f>'Single-Family'!G218+'Multi-Family'!I218+'Non-Residential - New Const'!G219</f>
        <v>189</v>
      </c>
      <c r="H218" s="25">
        <f>'Single-Family'!H218+'Multi-Family'!K218+'Non-Residential - New Const'!H219</f>
        <v>31553856</v>
      </c>
      <c r="I218" s="25">
        <f>'Single-Family'!I218+'Multi-Family'!L218+'Non-Residential - New Const'!I219</f>
        <v>109</v>
      </c>
      <c r="J218" s="25">
        <f>'Single-Family'!J218+'Multi-Family'!N218+'Non-Residential - New Const'!J219</f>
        <v>39324903.22</v>
      </c>
      <c r="K218" s="25">
        <f>'Single-Family'!K218+'Multi-Family'!O218+'Non-Residential - New Const'!K219</f>
        <v>3</v>
      </c>
      <c r="L218" s="25">
        <f>'Single-Family'!L218+'Multi-Family'!Q218+'Non-Residential - New Const'!L219</f>
        <v>1045800</v>
      </c>
      <c r="M218" s="25">
        <f>'Single-Family'!M218+'Multi-Family'!R218+'Non-Residential - New Const'!M219</f>
        <v>7</v>
      </c>
      <c r="N218" s="25">
        <f>'Single-Family'!N218+'Multi-Family'!T218+'Non-Residential - New Const'!N219</f>
        <v>4039933</v>
      </c>
      <c r="O218" s="25">
        <f>'Single-Family'!O218+'Multi-Family'!U218+'Non-Residential - New Const'!O219</f>
        <v>1</v>
      </c>
      <c r="P218" s="25">
        <f>'Single-Family'!P218+'Multi-Family'!W218+'Non-Residential - New Const'!P219</f>
        <v>350000</v>
      </c>
      <c r="Q218" s="25">
        <f>'Single-Family'!Q218+'Multi-Family'!X218+'Non-Residential - New Const'!Q219</f>
        <v>6</v>
      </c>
      <c r="R218" s="25">
        <f>'Single-Family'!R218+'Multi-Family'!Z218+'Non-Residential - New Const'!R219</f>
        <v>1073243.65</v>
      </c>
      <c r="S218" s="25">
        <f>'Single-Family'!S218+'Multi-Family'!AA218+'Non-Residential - New Const'!S219</f>
        <v>7</v>
      </c>
      <c r="T218" s="25">
        <f>'Single-Family'!T218+'Multi-Family'!AC218+'Non-Residential - New Const'!T219</f>
        <v>1263502</v>
      </c>
      <c r="U218" s="30">
        <f t="shared" ref="U218:V218" si="256">E218+S218+Q218+O218+M218+K218+I218+G218+C218</f>
        <v>339</v>
      </c>
      <c r="V218" s="31">
        <f t="shared" si="256"/>
        <v>82222840.87</v>
      </c>
      <c r="W218" s="51">
        <f>U218-Total!U205</f>
        <v>81</v>
      </c>
      <c r="X218" s="52">
        <f>W218/Total!U205</f>
        <v>0.3139534884</v>
      </c>
      <c r="Y218" s="53">
        <f>V218-Total!V205</f>
        <v>-17933219.1</v>
      </c>
      <c r="Z218" s="52">
        <f>Y218/Total!V205</f>
        <v>-0.1790527613</v>
      </c>
      <c r="AA218" s="53">
        <f t="shared" si="251"/>
        <v>-32372264.01</v>
      </c>
      <c r="AB218" s="4"/>
      <c r="AC218" s="4"/>
      <c r="AD218" s="4"/>
      <c r="AE218" s="4"/>
      <c r="AF218" s="4"/>
      <c r="AG218" s="4"/>
      <c r="AH218" s="4"/>
      <c r="AI218" s="4"/>
      <c r="AJ218" s="4"/>
      <c r="AK218" s="4"/>
      <c r="AL218" s="4"/>
      <c r="AM218" s="4"/>
      <c r="AN218" s="4"/>
      <c r="AO218" s="4"/>
      <c r="AP218" s="4"/>
      <c r="AQ218" s="4"/>
    </row>
    <row r="219" ht="12.75" customHeight="1">
      <c r="A219" s="15" t="s">
        <v>26</v>
      </c>
      <c r="B219" s="24">
        <v>2020.0</v>
      </c>
      <c r="C219" s="25">
        <f>'Single-Family'!C219+'Multi-Family'!C219+'Non-Residential - New Const'!C220</f>
        <v>14</v>
      </c>
      <c r="D219" s="25">
        <f>'Single-Family'!D219+'Multi-Family'!E219+'Non-Residential - New Const'!D220</f>
        <v>4583323.67</v>
      </c>
      <c r="E219" s="25">
        <f>'Single-Family'!E219+'Multi-Family'!F219+'Non-Residential - New Const'!E220</f>
        <v>2</v>
      </c>
      <c r="F219" s="25">
        <f>'Single-Family'!F219+'Multi-Family'!H219+'Non-Residential - New Const'!F220</f>
        <v>5300000</v>
      </c>
      <c r="G219" s="25">
        <f>'Single-Family'!G219+'Multi-Family'!I219+'Non-Residential - New Const'!G220</f>
        <v>206</v>
      </c>
      <c r="H219" s="25">
        <f>'Single-Family'!H219+'Multi-Family'!K219+'Non-Residential - New Const'!H220</f>
        <v>34999506</v>
      </c>
      <c r="I219" s="25">
        <f>'Single-Family'!I219+'Multi-Family'!L219+'Non-Residential - New Const'!I220</f>
        <v>130</v>
      </c>
      <c r="J219" s="25">
        <f>'Single-Family'!J219+'Multi-Family'!N219+'Non-Residential - New Const'!J220</f>
        <v>62431008.21</v>
      </c>
      <c r="K219" s="25">
        <f>'Single-Family'!K219+'Multi-Family'!O219+'Non-Residential - New Const'!K220</f>
        <v>0</v>
      </c>
      <c r="L219" s="25">
        <f>'Single-Family'!L219+'Multi-Family'!Q219+'Non-Residential - New Const'!L220</f>
        <v>0</v>
      </c>
      <c r="M219" s="25">
        <f>'Single-Family'!M219+'Multi-Family'!R219+'Non-Residential - New Const'!M220</f>
        <v>1</v>
      </c>
      <c r="N219" s="25">
        <f>'Single-Family'!N219+'Multi-Family'!T219+'Non-Residential - New Const'!N220</f>
        <v>70560</v>
      </c>
      <c r="O219" s="25">
        <f>'Single-Family'!O219+'Multi-Family'!U219+'Non-Residential - New Const'!O220</f>
        <v>4</v>
      </c>
      <c r="P219" s="25">
        <f>'Single-Family'!P219+'Multi-Family'!W219+'Non-Residential - New Const'!P220</f>
        <v>747000</v>
      </c>
      <c r="Q219" s="25">
        <f>'Single-Family'!Q219+'Multi-Family'!X219+'Non-Residential - New Const'!Q220</f>
        <v>7</v>
      </c>
      <c r="R219" s="25">
        <f>'Single-Family'!R219+'Multi-Family'!Z219+'Non-Residential - New Const'!R220</f>
        <v>1277870.75</v>
      </c>
      <c r="S219" s="25">
        <f>'Single-Family'!S219+'Multi-Family'!AA219+'Non-Residential - New Const'!S220</f>
        <v>9</v>
      </c>
      <c r="T219" s="25">
        <f>'Single-Family'!T219+'Multi-Family'!AC219+'Non-Residential - New Const'!T220</f>
        <v>5292560</v>
      </c>
      <c r="U219" s="30">
        <f t="shared" ref="U219:V219" si="257">E219+S219+Q219+O219+M219+K219+I219+G219+C219</f>
        <v>373</v>
      </c>
      <c r="V219" s="31">
        <f t="shared" si="257"/>
        <v>114701828.6</v>
      </c>
      <c r="W219" s="51">
        <f>U219-Total!U206</f>
        <v>98</v>
      </c>
      <c r="X219" s="52">
        <f>W219/Total!U206</f>
        <v>0.3563636364</v>
      </c>
      <c r="Y219" s="53">
        <f>V219-Total!V206</f>
        <v>-13212898.68</v>
      </c>
      <c r="Z219" s="52">
        <f>Y219/Total!V206</f>
        <v>-0.1032945851</v>
      </c>
      <c r="AA219" s="53">
        <f t="shared" si="251"/>
        <v>-45585162.69</v>
      </c>
      <c r="AB219" s="4"/>
      <c r="AC219" s="4"/>
      <c r="AD219" s="4"/>
      <c r="AE219" s="4"/>
      <c r="AF219" s="4"/>
      <c r="AG219" s="4"/>
      <c r="AH219" s="4"/>
      <c r="AI219" s="4"/>
      <c r="AJ219" s="4"/>
      <c r="AK219" s="4"/>
      <c r="AL219" s="4"/>
      <c r="AM219" s="4"/>
      <c r="AN219" s="4"/>
      <c r="AO219" s="4"/>
      <c r="AP219" s="4"/>
      <c r="AQ219" s="4"/>
    </row>
    <row r="220" ht="12.75" customHeight="1">
      <c r="A220" s="15" t="s">
        <v>27</v>
      </c>
      <c r="B220" s="24">
        <v>2020.0</v>
      </c>
      <c r="C220" s="25">
        <f>'Single-Family'!C220+'Multi-Family'!C220+'Non-Residential - New Const'!C221</f>
        <v>10</v>
      </c>
      <c r="D220" s="25">
        <f>'Single-Family'!D220+'Multi-Family'!E220+'Non-Residential - New Const'!D221</f>
        <v>1874935.23</v>
      </c>
      <c r="E220" s="25">
        <f>'Single-Family'!E220+'Multi-Family'!F220+'Non-Residential - New Const'!E221</f>
        <v>2</v>
      </c>
      <c r="F220" s="25">
        <f>'Single-Family'!F220+'Multi-Family'!H220+'Non-Residential - New Const'!F221</f>
        <v>490000</v>
      </c>
      <c r="G220" s="25">
        <f>'Single-Family'!G220+'Multi-Family'!I220+'Non-Residential - New Const'!G221</f>
        <v>181</v>
      </c>
      <c r="H220" s="25">
        <f>'Single-Family'!H220+'Multi-Family'!K220+'Non-Residential - New Const'!H221</f>
        <v>55702655</v>
      </c>
      <c r="I220" s="25">
        <f>'Single-Family'!I220+'Multi-Family'!L220+'Non-Residential - New Const'!I221</f>
        <v>82</v>
      </c>
      <c r="J220" s="25">
        <f>'Single-Family'!J220+'Multi-Family'!N220+'Non-Residential - New Const'!J221</f>
        <v>29699878.1</v>
      </c>
      <c r="K220" s="25">
        <f>'Single-Family'!K220+'Multi-Family'!O220+'Non-Residential - New Const'!K221</f>
        <v>0</v>
      </c>
      <c r="L220" s="25">
        <f>'Single-Family'!L220+'Multi-Family'!Q220+'Non-Residential - New Const'!L221</f>
        <v>0</v>
      </c>
      <c r="M220" s="25">
        <f>'Single-Family'!M220+'Multi-Family'!R220+'Non-Residential - New Const'!M221</f>
        <v>6</v>
      </c>
      <c r="N220" s="25">
        <f>'Single-Family'!N220+'Multi-Family'!T220+'Non-Residential - New Const'!N221</f>
        <v>1225062</v>
      </c>
      <c r="O220" s="25">
        <f>'Single-Family'!O220+'Multi-Family'!U220+'Non-Residential - New Const'!O221</f>
        <v>4</v>
      </c>
      <c r="P220" s="25">
        <f>'Single-Family'!P220+'Multi-Family'!W220+'Non-Residential - New Const'!P221</f>
        <v>1325000</v>
      </c>
      <c r="Q220" s="25">
        <f>'Single-Family'!Q220+'Multi-Family'!X220+'Non-Residential - New Const'!Q221</f>
        <v>1</v>
      </c>
      <c r="R220" s="25">
        <f>'Single-Family'!R220+'Multi-Family'!Z220+'Non-Residential - New Const'!R221</f>
        <v>266500</v>
      </c>
      <c r="S220" s="25">
        <f>'Single-Family'!S220+'Multi-Family'!AA220+'Non-Residential - New Const'!S221</f>
        <v>12</v>
      </c>
      <c r="T220" s="25">
        <f>'Single-Family'!T220+'Multi-Family'!AC220+'Non-Residential - New Const'!T221</f>
        <v>16075867</v>
      </c>
      <c r="U220" s="30">
        <f t="shared" ref="U220:V220" si="258">E220+S220+Q220+O220+M220+K220+I220+G220+C220</f>
        <v>298</v>
      </c>
      <c r="V220" s="31">
        <f t="shared" si="258"/>
        <v>106659897.3</v>
      </c>
      <c r="W220" s="51">
        <f>U220-Total!U207</f>
        <v>-18</v>
      </c>
      <c r="X220" s="52">
        <f>W220/Total!U207</f>
        <v>-0.05696202532</v>
      </c>
      <c r="Y220" s="53">
        <f>V220-Total!V207</f>
        <v>-622254134.8</v>
      </c>
      <c r="Z220" s="52">
        <f>Y220/Total!V207</f>
        <v>-0.8536728714</v>
      </c>
      <c r="AA220" s="53">
        <f t="shared" si="251"/>
        <v>-667839297.5</v>
      </c>
      <c r="AB220" s="4"/>
      <c r="AC220" s="4"/>
      <c r="AD220" s="4"/>
      <c r="AE220" s="4"/>
      <c r="AF220" s="4"/>
      <c r="AG220" s="4"/>
      <c r="AH220" s="4"/>
      <c r="AI220" s="4"/>
      <c r="AJ220" s="4"/>
      <c r="AK220" s="4"/>
      <c r="AL220" s="4"/>
      <c r="AM220" s="4"/>
      <c r="AN220" s="4"/>
      <c r="AO220" s="4"/>
      <c r="AP220" s="4"/>
      <c r="AQ220" s="4"/>
    </row>
    <row r="221" ht="12.75" customHeight="1">
      <c r="A221" s="15" t="s">
        <v>28</v>
      </c>
      <c r="B221" s="24">
        <v>2020.0</v>
      </c>
      <c r="C221" s="25">
        <f>'Single-Family'!C221+'Multi-Family'!C221+'Non-Residential - New Const'!C222</f>
        <v>9</v>
      </c>
      <c r="D221" s="25">
        <f>'Single-Family'!D221+'Multi-Family'!E221+'Non-Residential - New Const'!D222</f>
        <v>2213846</v>
      </c>
      <c r="E221" s="25">
        <f>'Single-Family'!E221+'Multi-Family'!F221+'Non-Residential - New Const'!E222</f>
        <v>31</v>
      </c>
      <c r="F221" s="25">
        <f>'Single-Family'!F221+'Multi-Family'!H221+'Non-Residential - New Const'!F222</f>
        <v>15380948</v>
      </c>
      <c r="G221" s="25">
        <f>'Single-Family'!G221+'Multi-Family'!I221+'Non-Residential - New Const'!G222</f>
        <v>173</v>
      </c>
      <c r="H221" s="25">
        <f>'Single-Family'!H221+'Multi-Family'!K221+'Non-Residential - New Const'!H222</f>
        <v>34877193</v>
      </c>
      <c r="I221" s="25">
        <f>'Single-Family'!I221+'Multi-Family'!L221+'Non-Residential - New Const'!I222</f>
        <v>100</v>
      </c>
      <c r="J221" s="25">
        <f>'Single-Family'!J221+'Multi-Family'!N221+'Non-Residential - New Const'!J222</f>
        <v>58320504.63</v>
      </c>
      <c r="K221" s="25">
        <f>'Single-Family'!K221+'Multi-Family'!O221+'Non-Residential - New Const'!K222</f>
        <v>3</v>
      </c>
      <c r="L221" s="25">
        <f>'Single-Family'!L221+'Multi-Family'!Q221+'Non-Residential - New Const'!L222</f>
        <v>820000</v>
      </c>
      <c r="M221" s="25">
        <f>'Single-Family'!M221+'Multi-Family'!R221+'Non-Residential - New Const'!M222</f>
        <v>12</v>
      </c>
      <c r="N221" s="25">
        <f>'Single-Family'!N221+'Multi-Family'!T221+'Non-Residential - New Const'!N222</f>
        <v>2898040</v>
      </c>
      <c r="O221" s="25">
        <f>'Single-Family'!O221+'Multi-Family'!U221+'Non-Residential - New Const'!O222</f>
        <v>4</v>
      </c>
      <c r="P221" s="25">
        <f>'Single-Family'!P221+'Multi-Family'!W221+'Non-Residential - New Const'!P222</f>
        <v>1100000</v>
      </c>
      <c r="Q221" s="25">
        <f>'Single-Family'!Q221+'Multi-Family'!X221+'Non-Residential - New Const'!Q222</f>
        <v>2</v>
      </c>
      <c r="R221" s="25">
        <f>'Single-Family'!R221+'Multi-Family'!Z221+'Non-Residential - New Const'!R222</f>
        <v>556475</v>
      </c>
      <c r="S221" s="25">
        <f>'Single-Family'!S221+'Multi-Family'!AA221+'Non-Residential - New Const'!S222</f>
        <v>8</v>
      </c>
      <c r="T221" s="25">
        <f>'Single-Family'!T221+'Multi-Family'!AC221+'Non-Residential - New Const'!T222</f>
        <v>7035987</v>
      </c>
      <c r="U221" s="30">
        <f t="shared" ref="U221:V221" si="259">E221+S221+Q221+O221+M221+K221+I221+G221+C221</f>
        <v>342</v>
      </c>
      <c r="V221" s="31">
        <f t="shared" si="259"/>
        <v>123202993.6</v>
      </c>
      <c r="W221" s="51">
        <f>U221-Total!U208</f>
        <v>43</v>
      </c>
      <c r="X221" s="52">
        <f>W221/Total!U208</f>
        <v>0.143812709</v>
      </c>
      <c r="Y221" s="53">
        <f>V221-Total!V208</f>
        <v>-300225077.7</v>
      </c>
      <c r="Z221" s="52">
        <f>Y221/Total!V208</f>
        <v>-0.7090344217</v>
      </c>
      <c r="AA221" s="53">
        <f t="shared" si="251"/>
        <v>-968064375.2</v>
      </c>
      <c r="AB221" s="4"/>
      <c r="AC221" s="4"/>
      <c r="AD221" s="4"/>
      <c r="AE221" s="4"/>
      <c r="AF221" s="4"/>
      <c r="AG221" s="4"/>
      <c r="AH221" s="4"/>
      <c r="AI221" s="4"/>
      <c r="AJ221" s="4"/>
      <c r="AK221" s="4"/>
      <c r="AL221" s="4"/>
      <c r="AM221" s="4"/>
      <c r="AN221" s="4"/>
      <c r="AO221" s="4"/>
      <c r="AP221" s="4"/>
      <c r="AQ221" s="4"/>
    </row>
    <row r="222" ht="12.75" customHeight="1">
      <c r="A222" s="15" t="s">
        <v>29</v>
      </c>
      <c r="B222" s="24">
        <v>2020.0</v>
      </c>
      <c r="C222" s="25">
        <f>'Single-Family'!C222+'Multi-Family'!C222+'Non-Residential - New Const'!C223</f>
        <v>10</v>
      </c>
      <c r="D222" s="25">
        <f>'Single-Family'!D222+'Multi-Family'!E222+'Non-Residential - New Const'!D223</f>
        <v>1641155.59</v>
      </c>
      <c r="E222" s="25">
        <f>'Single-Family'!E222+'Multi-Family'!F222+'Non-Residential - New Const'!E223</f>
        <v>24</v>
      </c>
      <c r="F222" s="25">
        <f>'Single-Family'!F222+'Multi-Family'!H222+'Non-Residential - New Const'!F223</f>
        <v>4407200</v>
      </c>
      <c r="G222" s="25">
        <f>'Single-Family'!G222+'Multi-Family'!I222+'Non-Residential - New Const'!G223</f>
        <v>178</v>
      </c>
      <c r="H222" s="25">
        <f>'Single-Family'!H222+'Multi-Family'!K222+'Non-Residential - New Const'!H223</f>
        <v>89553748</v>
      </c>
      <c r="I222" s="25">
        <f>'Single-Family'!I222+'Multi-Family'!L222+'Non-Residential - New Const'!I223</f>
        <v>75</v>
      </c>
      <c r="J222" s="25">
        <f>'Single-Family'!J222+'Multi-Family'!N222+'Non-Residential - New Const'!J223</f>
        <v>72288790.15</v>
      </c>
      <c r="K222" s="25">
        <f>'Single-Family'!K222+'Multi-Family'!O222+'Non-Residential - New Const'!K223</f>
        <v>1</v>
      </c>
      <c r="L222" s="25">
        <f>'Single-Family'!L222+'Multi-Family'!Q222+'Non-Residential - New Const'!L223</f>
        <v>325000</v>
      </c>
      <c r="M222" s="25">
        <f>'Single-Family'!M222+'Multi-Family'!R222+'Non-Residential - New Const'!M223</f>
        <v>9</v>
      </c>
      <c r="N222" s="25">
        <f>'Single-Family'!N222+'Multi-Family'!T222+'Non-Residential - New Const'!N223</f>
        <v>6774368</v>
      </c>
      <c r="O222" s="25">
        <f>'Single-Family'!O222+'Multi-Family'!U222+'Non-Residential - New Const'!O223</f>
        <v>1</v>
      </c>
      <c r="P222" s="25">
        <f>'Single-Family'!P222+'Multi-Family'!W222+'Non-Residential - New Const'!P223</f>
        <v>200000</v>
      </c>
      <c r="Q222" s="25">
        <f>'Single-Family'!Q222+'Multi-Family'!X222+'Non-Residential - New Const'!Q223</f>
        <v>7</v>
      </c>
      <c r="R222" s="25">
        <f>'Single-Family'!R222+'Multi-Family'!Z222+'Non-Residential - New Const'!R223</f>
        <v>1429527.25</v>
      </c>
      <c r="S222" s="25">
        <f>'Single-Family'!S222+'Multi-Family'!AA222+'Non-Residential - New Const'!S223</f>
        <v>10</v>
      </c>
      <c r="T222" s="25">
        <f>'Single-Family'!T222+'Multi-Family'!AC222+'Non-Residential - New Const'!T223</f>
        <v>1899785</v>
      </c>
      <c r="U222" s="30">
        <f t="shared" ref="U222:V222" si="260">E222+S222+Q222+O222+M222+K222+I222+G222+C222</f>
        <v>315</v>
      </c>
      <c r="V222" s="31">
        <f t="shared" si="260"/>
        <v>178519574</v>
      </c>
      <c r="W222" s="51">
        <f>U222-Total!U209</f>
        <v>117</v>
      </c>
      <c r="X222" s="52">
        <f>W222/Total!U209</f>
        <v>0.5909090909</v>
      </c>
      <c r="Y222" s="53">
        <f>V222-Total!V209</f>
        <v>98204772.43</v>
      </c>
      <c r="Z222" s="52">
        <f>Y222/Total!V209</f>
        <v>1.222748118</v>
      </c>
      <c r="AA222" s="53">
        <f t="shared" si="251"/>
        <v>-869859602.8</v>
      </c>
      <c r="AB222" s="4"/>
      <c r="AC222" s="4"/>
      <c r="AD222" s="4"/>
      <c r="AE222" s="4"/>
      <c r="AF222" s="4"/>
      <c r="AG222" s="4"/>
      <c r="AH222" s="4"/>
      <c r="AI222" s="4"/>
      <c r="AJ222" s="4"/>
      <c r="AK222" s="4"/>
      <c r="AL222" s="4"/>
      <c r="AM222" s="4"/>
      <c r="AN222" s="4"/>
      <c r="AO222" s="4"/>
      <c r="AP222" s="4"/>
      <c r="AQ222" s="4"/>
    </row>
    <row r="223" ht="12.75" customHeight="1">
      <c r="A223" s="15" t="s">
        <v>30</v>
      </c>
      <c r="B223" s="24">
        <v>2020.0</v>
      </c>
      <c r="C223" s="25">
        <f>'Single-Family'!C223+'Multi-Family'!C223+'Non-Residential - New Const'!C224</f>
        <v>9</v>
      </c>
      <c r="D223" s="25">
        <f>'Single-Family'!D223+'Multi-Family'!E223+'Non-Residential - New Const'!D224</f>
        <v>1636531.13</v>
      </c>
      <c r="E223" s="25">
        <f>'Single-Family'!E223+'Multi-Family'!F223+'Non-Residential - New Const'!E224</f>
        <v>4</v>
      </c>
      <c r="F223" s="25">
        <f>'Single-Family'!F223+'Multi-Family'!H223+'Non-Residential - New Const'!F224</f>
        <v>1047000</v>
      </c>
      <c r="G223" s="25">
        <f>'Single-Family'!G223+'Multi-Family'!I223+'Non-Residential - New Const'!G224</f>
        <v>159</v>
      </c>
      <c r="H223" s="25">
        <f>'Single-Family'!H223+'Multi-Family'!K223+'Non-Residential - New Const'!H224</f>
        <v>49499834</v>
      </c>
      <c r="I223" s="25">
        <f>'Single-Family'!I223+'Multi-Family'!L223+'Non-Residential - New Const'!I224</f>
        <v>102</v>
      </c>
      <c r="J223" s="25">
        <f>'Single-Family'!J223+'Multi-Family'!N223+'Non-Residential - New Const'!J224</f>
        <v>77925821.37</v>
      </c>
      <c r="K223" s="25">
        <f>'Single-Family'!K223+'Multi-Family'!O223+'Non-Residential - New Const'!K224</f>
        <v>1</v>
      </c>
      <c r="L223" s="25">
        <f>'Single-Family'!L223+'Multi-Family'!Q223+'Non-Residential - New Const'!L224</f>
        <v>285000</v>
      </c>
      <c r="M223" s="25">
        <f>'Single-Family'!M223+'Multi-Family'!R223+'Non-Residential - New Const'!M224</f>
        <v>3</v>
      </c>
      <c r="N223" s="25">
        <f>'Single-Family'!N223+'Multi-Family'!T223+'Non-Residential - New Const'!N224</f>
        <v>57654091</v>
      </c>
      <c r="O223" s="25">
        <f>'Single-Family'!O223+'Multi-Family'!U223+'Non-Residential - New Const'!O224</f>
        <v>2</v>
      </c>
      <c r="P223" s="25">
        <f>'Single-Family'!P223+'Multi-Family'!W223+'Non-Residential - New Const'!P224</f>
        <v>418000</v>
      </c>
      <c r="Q223" s="25">
        <f>'Single-Family'!Q223+'Multi-Family'!X223+'Non-Residential - New Const'!Q224</f>
        <v>1</v>
      </c>
      <c r="R223" s="25">
        <f>'Single-Family'!R223+'Multi-Family'!Z223+'Non-Residential - New Const'!R224</f>
        <v>157031.25</v>
      </c>
      <c r="S223" s="25">
        <f>'Single-Family'!S223+'Multi-Family'!AA223+'Non-Residential - New Const'!S224</f>
        <v>6</v>
      </c>
      <c r="T223" s="25">
        <f>'Single-Family'!T223+'Multi-Family'!AC223+'Non-Residential - New Const'!T224</f>
        <v>1368458</v>
      </c>
      <c r="U223" s="30">
        <f t="shared" ref="U223:V223" si="261">E223+S223+Q223+O223+M223+K223+I223+G223+C223</f>
        <v>287</v>
      </c>
      <c r="V223" s="31">
        <f t="shared" si="261"/>
        <v>189991766.8</v>
      </c>
      <c r="W223" s="51">
        <f>U223-Total!U210</f>
        <v>82</v>
      </c>
      <c r="X223" s="52">
        <f>W223/Total!U210</f>
        <v>0.4</v>
      </c>
      <c r="Y223" s="53">
        <f>V223-Total!V210</f>
        <v>121929439.9</v>
      </c>
      <c r="Z223" s="52">
        <f>Y223/Total!V210</f>
        <v>1.791438016</v>
      </c>
      <c r="AA223" s="53">
        <f t="shared" si="251"/>
        <v>-747930162.9</v>
      </c>
      <c r="AB223" s="4"/>
      <c r="AC223" s="4"/>
      <c r="AD223" s="4"/>
      <c r="AE223" s="4"/>
      <c r="AF223" s="4"/>
      <c r="AG223" s="4"/>
      <c r="AH223" s="4"/>
      <c r="AI223" s="4"/>
      <c r="AJ223" s="4"/>
      <c r="AK223" s="4"/>
      <c r="AL223" s="4"/>
      <c r="AM223" s="4"/>
      <c r="AN223" s="4"/>
      <c r="AO223" s="4"/>
      <c r="AP223" s="4"/>
      <c r="AQ223" s="4"/>
    </row>
    <row r="224" ht="12.75" customHeight="1">
      <c r="A224" s="23" t="s">
        <v>31</v>
      </c>
      <c r="B224" s="40">
        <v>2020.0</v>
      </c>
      <c r="C224" s="70">
        <f>'Single-Family'!C224+'Multi-Family'!C224+'Non-Residential - New Const'!C225</f>
        <v>127</v>
      </c>
      <c r="D224" s="62">
        <f>'Single-Family'!D224+'Multi-Family'!E224+'Non-Residential - New Const'!D225</f>
        <v>27999530.66</v>
      </c>
      <c r="E224" s="62">
        <f>'Single-Family'!E224+'Multi-Family'!F224+'Non-Residential - New Const'!E225</f>
        <v>114</v>
      </c>
      <c r="F224" s="62">
        <f>'Single-Family'!F224+'Multi-Family'!H224+'Non-Residential - New Const'!F225</f>
        <v>53894044</v>
      </c>
      <c r="G224" s="62">
        <f>'Single-Family'!G224+'Multi-Family'!I224+'Non-Residential - New Const'!G225</f>
        <v>1916</v>
      </c>
      <c r="H224" s="62">
        <f>'Single-Family'!H224+'Multi-Family'!K224+'Non-Residential - New Const'!H225</f>
        <v>546036262</v>
      </c>
      <c r="I224" s="62">
        <f>'Single-Family'!I224+'Multi-Family'!L224+'Non-Residential - New Const'!I225</f>
        <v>1109</v>
      </c>
      <c r="J224" s="62">
        <f>'Single-Family'!J224+'Multi-Family'!N224+'Non-Residential - New Const'!J225</f>
        <v>552119437.9</v>
      </c>
      <c r="K224" s="62">
        <f>'Single-Family'!K224+'Multi-Family'!O224+'Non-Residential - New Const'!K225</f>
        <v>26</v>
      </c>
      <c r="L224" s="62">
        <f>'Single-Family'!L224+'Multi-Family'!Q224+'Non-Residential - New Const'!L225</f>
        <v>7049710</v>
      </c>
      <c r="M224" s="62">
        <f>'Single-Family'!M224+'Multi-Family'!R224+'Non-Residential - New Const'!M225</f>
        <v>76</v>
      </c>
      <c r="N224" s="62">
        <f>'Single-Family'!N224+'Multi-Family'!T224+'Non-Residential - New Const'!N225</f>
        <v>83503113</v>
      </c>
      <c r="O224" s="62">
        <f>'Single-Family'!O224+'Multi-Family'!U224+'Non-Residential - New Const'!O225</f>
        <v>25</v>
      </c>
      <c r="P224" s="62">
        <f>'Single-Family'!P224+'Multi-Family'!W224+'Non-Residential - New Const'!P225</f>
        <v>6377000</v>
      </c>
      <c r="Q224" s="62">
        <f>'Single-Family'!Q224+'Multi-Family'!X224+'Non-Residential - New Const'!Q225</f>
        <v>37</v>
      </c>
      <c r="R224" s="62">
        <f>'Single-Family'!R224+'Multi-Family'!Z224+'Non-Residential - New Const'!R225</f>
        <v>13395400.19</v>
      </c>
      <c r="S224" s="62">
        <f>'Single-Family'!S224+'Multi-Family'!AA224+'Non-Residential - New Const'!S225</f>
        <v>93</v>
      </c>
      <c r="T224" s="62">
        <f>'Single-Family'!T224+'Multi-Family'!AC224+'Non-Residential - New Const'!T225</f>
        <v>57460169</v>
      </c>
      <c r="U224" s="65">
        <f t="shared" ref="U224:V224" si="262">E224+S224+Q224+O224+M224+K224+I224+G224+C224</f>
        <v>3523</v>
      </c>
      <c r="V224" s="66">
        <f t="shared" si="262"/>
        <v>1347834667</v>
      </c>
      <c r="W224" s="67">
        <f>U224-Total!U211</f>
        <v>657</v>
      </c>
      <c r="X224" s="68">
        <f>W224/Total!U211</f>
        <v>0.229239358</v>
      </c>
      <c r="Y224" s="69">
        <f>V224-Total!V211</f>
        <v>-747930162.9</v>
      </c>
      <c r="Z224" s="68">
        <f>Y224/Total!V211</f>
        <v>-0.3568769512</v>
      </c>
      <c r="AA224" s="69">
        <f t="shared" ref="AA224:AA225" si="264">Y224</f>
        <v>-747930162.9</v>
      </c>
      <c r="AB224" s="4"/>
      <c r="AC224" s="4"/>
      <c r="AD224" s="4"/>
      <c r="AE224" s="4"/>
      <c r="AF224" s="4"/>
      <c r="AG224" s="4"/>
      <c r="AH224" s="4"/>
      <c r="AI224" s="4"/>
      <c r="AJ224" s="4"/>
      <c r="AK224" s="4"/>
      <c r="AL224" s="4"/>
      <c r="AM224" s="4"/>
      <c r="AN224" s="4"/>
      <c r="AO224" s="4"/>
      <c r="AP224" s="4"/>
      <c r="AQ224" s="4"/>
    </row>
    <row r="225" ht="12.75" customHeight="1">
      <c r="A225" s="15" t="s">
        <v>19</v>
      </c>
      <c r="B225" s="24">
        <v>2021.0</v>
      </c>
      <c r="C225" s="25">
        <f>'Single-Family'!C225+'Multi-Family'!C225+'Non-Residential - New Const'!C226</f>
        <v>5</v>
      </c>
      <c r="D225" s="25">
        <f>'Single-Family'!D225+'Multi-Family'!E225+'Non-Residential - New Const'!D226</f>
        <v>911602.89</v>
      </c>
      <c r="E225" s="25">
        <f>'Single-Family'!E225+'Multi-Family'!F225+'Non-Residential - New Const'!E226</f>
        <v>28</v>
      </c>
      <c r="F225" s="25">
        <f>'Single-Family'!F225+'Multi-Family'!H225+'Non-Residential - New Const'!F226</f>
        <v>7290000</v>
      </c>
      <c r="G225" s="25">
        <f>'Single-Family'!G225+'Multi-Family'!I225+'Non-Residential - New Const'!G226</f>
        <v>133</v>
      </c>
      <c r="H225" s="25">
        <f>'Single-Family'!H225+'Multi-Family'!K225+'Non-Residential - New Const'!H226</f>
        <v>33987941</v>
      </c>
      <c r="I225" s="25">
        <f>'Single-Family'!I225+'Multi-Family'!L225+'Non-Residential - New Const'!I226</f>
        <v>74</v>
      </c>
      <c r="J225" s="25">
        <f>'Single-Family'!J225+'Multi-Family'!N225+'Non-Residential - New Const'!J226</f>
        <v>298910559</v>
      </c>
      <c r="K225" s="25">
        <f>'Single-Family'!K225+'Multi-Family'!O225+'Non-Residential - New Const'!K226</f>
        <v>3</v>
      </c>
      <c r="L225" s="25">
        <f>'Single-Family'!L225+'Multi-Family'!Q225+'Non-Residential - New Const'!L226</f>
        <v>800000</v>
      </c>
      <c r="M225" s="25">
        <f>'Single-Family'!M225+'Multi-Family'!R225+'Non-Residential - New Const'!M226</f>
        <v>5</v>
      </c>
      <c r="N225" s="25">
        <f>'Single-Family'!N225+'Multi-Family'!T225+'Non-Residential - New Const'!N226</f>
        <v>1269968</v>
      </c>
      <c r="O225" s="25">
        <f>'Single-Family'!O225+'Multi-Family'!U225+'Non-Residential - New Const'!O226</f>
        <v>1</v>
      </c>
      <c r="P225" s="25">
        <f>'Single-Family'!P225+'Multi-Family'!W225+'Non-Residential - New Const'!P226</f>
        <v>650000</v>
      </c>
      <c r="Q225" s="25">
        <f>'Single-Family'!Q225+'Multi-Family'!X225+'Non-Residential - New Const'!Q226</f>
        <v>2</v>
      </c>
      <c r="R225" s="25">
        <f>'Single-Family'!R225+'Multi-Family'!Z225+'Non-Residential - New Const'!R226</f>
        <v>824284.4</v>
      </c>
      <c r="S225" s="25">
        <f>'Single-Family'!S225+'Multi-Family'!AA225+'Non-Residential - New Const'!S226</f>
        <v>4</v>
      </c>
      <c r="T225" s="25">
        <f>'Single-Family'!T225+'Multi-Family'!AC225+'Non-Residential - New Const'!T226</f>
        <v>1120142</v>
      </c>
      <c r="U225" s="30">
        <f t="shared" ref="U225:V225" si="263">E225+S225+Q225+O225+M225+K225+I225+G225+C225</f>
        <v>255</v>
      </c>
      <c r="V225" s="31">
        <f t="shared" si="263"/>
        <v>345764497.2</v>
      </c>
      <c r="W225" s="51">
        <f>U225-Total!U212</f>
        <v>60</v>
      </c>
      <c r="X225" s="52">
        <f>W225/Total!U212</f>
        <v>0.3076923077</v>
      </c>
      <c r="Y225" s="53">
        <f>V225-Total!V212</f>
        <v>239793526</v>
      </c>
      <c r="Z225" s="52">
        <f>Y225/Total!V212</f>
        <v>2.262822763</v>
      </c>
      <c r="AA225" s="53">
        <f t="shared" si="264"/>
        <v>239793526</v>
      </c>
      <c r="AB225" s="4"/>
      <c r="AC225" s="37">
        <f t="array" ref="AC225:AN226">TRANSPOSE(U225:V236)</f>
        <v>255</v>
      </c>
      <c r="AD225" s="37">
        <v>304.0</v>
      </c>
      <c r="AE225" s="37">
        <v>334.0</v>
      </c>
      <c r="AF225" s="37">
        <v>437.0</v>
      </c>
      <c r="AG225" s="37">
        <v>371.0</v>
      </c>
      <c r="AH225" s="37">
        <v>420.0</v>
      </c>
      <c r="AI225" s="37">
        <v>253.0</v>
      </c>
      <c r="AJ225" s="37">
        <v>264.0</v>
      </c>
      <c r="AK225" s="37">
        <v>317.0</v>
      </c>
      <c r="AL225" s="37">
        <v>327.0</v>
      </c>
      <c r="AM225" s="37">
        <v>306.0</v>
      </c>
      <c r="AN225" s="37">
        <v>277.0</v>
      </c>
      <c r="AO225" s="4"/>
      <c r="AP225" s="4"/>
      <c r="AQ225" s="4"/>
    </row>
    <row r="226" ht="12.75" customHeight="1">
      <c r="A226" s="15" t="s">
        <v>20</v>
      </c>
      <c r="B226" s="24">
        <v>2021.0</v>
      </c>
      <c r="C226" s="25">
        <f>'Single-Family'!C226+'Multi-Family'!C226+'Non-Residential - New Const'!C227</f>
        <v>4</v>
      </c>
      <c r="D226" s="25">
        <f>'Single-Family'!D226+'Multi-Family'!E226+'Non-Residential - New Const'!D227</f>
        <v>1319508</v>
      </c>
      <c r="E226" s="25">
        <f>'Single-Family'!E226+'Multi-Family'!F226+'Non-Residential - New Const'!E227</f>
        <v>2</v>
      </c>
      <c r="F226" s="25">
        <f>'Single-Family'!F226+'Multi-Family'!H226+'Non-Residential - New Const'!F227</f>
        <v>620000</v>
      </c>
      <c r="G226" s="25">
        <f>'Single-Family'!G226+'Multi-Family'!I226+'Non-Residential - New Const'!G227</f>
        <v>167</v>
      </c>
      <c r="H226" s="25">
        <f>'Single-Family'!H226+'Multi-Family'!K226+'Non-Residential - New Const'!H227</f>
        <v>26222268</v>
      </c>
      <c r="I226" s="25">
        <f>'Single-Family'!I226+'Multi-Family'!I226+'Non-Residential - New Const'!I227</f>
        <v>114</v>
      </c>
      <c r="J226" s="25">
        <f>'Single-Family'!J226+'Multi-Family'!K226+'Non-Residential - New Const'!J227</f>
        <v>236481164.3</v>
      </c>
      <c r="K226" s="25">
        <f>'Single-Family'!K226+'Multi-Family'!O226+'Non-Residential - New Const'!K227</f>
        <v>2</v>
      </c>
      <c r="L226" s="25">
        <f>'Single-Family'!L226+'Multi-Family'!Q226+'Non-Residential - New Const'!L227</f>
        <v>596000</v>
      </c>
      <c r="M226" s="25">
        <f>'Single-Family'!M226+'Multi-Family'!R226+'Non-Residential - New Const'!M227</f>
        <v>10</v>
      </c>
      <c r="N226" s="25">
        <f>'Single-Family'!N226+'Multi-Family'!T226+'Non-Residential - New Const'!N227</f>
        <v>1758501</v>
      </c>
      <c r="O226" s="25">
        <f>'Single-Family'!O226+'Multi-Family'!U226+'Non-Residential - New Const'!O227</f>
        <v>0</v>
      </c>
      <c r="P226" s="25">
        <f>'Single-Family'!P226+'Multi-Family'!W226+'Non-Residential - New Const'!P227</f>
        <v>0</v>
      </c>
      <c r="Q226" s="25">
        <f>'Single-Family'!Q226+'Multi-Family'!X226+'Non-Residential - New Const'!Q227</f>
        <v>2</v>
      </c>
      <c r="R226" s="25">
        <f>'Single-Family'!R226+'Multi-Family'!Z226+'Non-Residential - New Const'!R227</f>
        <v>115843.02</v>
      </c>
      <c r="S226" s="25">
        <f>'Single-Family'!S226+'Multi-Family'!AA226+'Non-Residential - New Const'!S227</f>
        <v>3</v>
      </c>
      <c r="T226" s="25">
        <f>'Single-Family'!T226+'Multi-Family'!AC226+'Non-Residential - New Const'!T227</f>
        <v>1013789</v>
      </c>
      <c r="U226" s="30">
        <f t="shared" ref="U226:V226" si="265">E226+S226+Q226+O226+M226+K226+I226+G226+C226</f>
        <v>304</v>
      </c>
      <c r="V226" s="31">
        <f t="shared" si="265"/>
        <v>268127073.3</v>
      </c>
      <c r="W226" s="51">
        <f>U226-Total!U213</f>
        <v>74</v>
      </c>
      <c r="X226" s="52">
        <f>W226/Total!U213</f>
        <v>0.3217391304</v>
      </c>
      <c r="Y226" s="53">
        <f>V226-Total!V213</f>
        <v>183548464.4</v>
      </c>
      <c r="Z226" s="52">
        <f>Y226/Total!V213</f>
        <v>2.170152322</v>
      </c>
      <c r="AA226" s="53">
        <f t="shared" ref="AA226:AA236" si="267">AA225+Y226</f>
        <v>423341990.4</v>
      </c>
      <c r="AB226" s="4"/>
      <c r="AC226" s="37">
        <v>3.4576449724E8</v>
      </c>
      <c r="AD226" s="37">
        <v>2.6812707327E8</v>
      </c>
      <c r="AE226" s="37">
        <v>2.0814442134E8</v>
      </c>
      <c r="AF226" s="37">
        <v>8.2161235594E8</v>
      </c>
      <c r="AG226" s="37">
        <v>1.997127446E8</v>
      </c>
      <c r="AH226" s="37">
        <v>3.1506117368E8</v>
      </c>
      <c r="AI226" s="37">
        <v>1.6496906799E8</v>
      </c>
      <c r="AJ226" s="37">
        <v>7.728850363E7</v>
      </c>
      <c r="AK226" s="37">
        <v>2.1023771866E8</v>
      </c>
      <c r="AL226" s="37">
        <v>1.1664981682E8</v>
      </c>
      <c r="AM226" s="37">
        <v>1.0411477236E8</v>
      </c>
      <c r="AN226" s="37">
        <v>3.8470921031E8</v>
      </c>
      <c r="AO226" s="4"/>
      <c r="AP226" s="4"/>
      <c r="AQ226" s="4"/>
    </row>
    <row r="227" ht="12.75" customHeight="1">
      <c r="A227" s="15" t="s">
        <v>21</v>
      </c>
      <c r="B227" s="24">
        <v>2021.0</v>
      </c>
      <c r="C227" s="25">
        <f>'Single-Family'!C227+'Multi-Family'!C227+'Non-Residential - New Const'!C228</f>
        <v>10</v>
      </c>
      <c r="D227" s="25">
        <f>'Single-Family'!D227+'Multi-Family'!E227+'Non-Residential - New Const'!D228</f>
        <v>1766129.58</v>
      </c>
      <c r="E227" s="25">
        <f>'Single-Family'!E227+'Multi-Family'!F227+'Non-Residential - New Const'!E228</f>
        <v>10</v>
      </c>
      <c r="F227" s="25">
        <f>'Single-Family'!F227+'Multi-Family'!H227+'Non-Residential - New Const'!F228</f>
        <v>3162182</v>
      </c>
      <c r="G227" s="25">
        <f>'Single-Family'!G227+'Multi-Family'!I227+'Non-Residential - New Const'!G228</f>
        <v>164</v>
      </c>
      <c r="H227" s="25">
        <f>'Single-Family'!H227+'Multi-Family'!K227+'Non-Residential - New Const'!H228</f>
        <v>52525642</v>
      </c>
      <c r="I227" s="25">
        <f>'Single-Family'!I227+'Multi-Family'!L227+'Non-Residential - New Const'!I228</f>
        <v>121</v>
      </c>
      <c r="J227" s="25">
        <f>'Single-Family'!J227+'Multi-Family'!N227+'Non-Residential - New Const'!J228</f>
        <v>141967811.8</v>
      </c>
      <c r="K227" s="25">
        <f>'Single-Family'!K227+'Multi-Family'!O227+'Non-Residential - New Const'!K228</f>
        <v>2</v>
      </c>
      <c r="L227" s="25">
        <f>'Single-Family'!L227+'Multi-Family'!Q227+'Non-Residential - New Const'!L228</f>
        <v>250000</v>
      </c>
      <c r="M227" s="25">
        <f>'Single-Family'!M227+'Multi-Family'!R227+'Non-Residential - New Const'!M228</f>
        <v>7</v>
      </c>
      <c r="N227" s="25">
        <f>'Single-Family'!N227+'Multi-Family'!T227+'Non-Residential - New Const'!N228</f>
        <v>3561003</v>
      </c>
      <c r="O227" s="25">
        <f>'Single-Family'!O227+'Multi-Family'!U227+'Non-Residential - New Const'!O228</f>
        <v>1</v>
      </c>
      <c r="P227" s="25">
        <f>'Single-Family'!P227+'Multi-Family'!W227+'Non-Residential - New Const'!P228</f>
        <v>400000</v>
      </c>
      <c r="Q227" s="25">
        <f>'Single-Family'!Q227+'Multi-Family'!X227+'Non-Residential - New Const'!Q228</f>
        <v>4</v>
      </c>
      <c r="R227" s="25">
        <f>'Single-Family'!R227+'Multi-Family'!Z227+'Non-Residential - New Const'!R228</f>
        <v>715876</v>
      </c>
      <c r="S227" s="25">
        <f>'Single-Family'!S227+'Multi-Family'!AA227+'Non-Residential - New Const'!S228</f>
        <v>15</v>
      </c>
      <c r="T227" s="25">
        <f>'Single-Family'!T227+'Multi-Family'!AC227+'Non-Residential - New Const'!T228</f>
        <v>3795777</v>
      </c>
      <c r="U227" s="30">
        <f t="shared" ref="U227:V227" si="266">E227+S227+Q227+O227+M227+K227+I227+G227+C227</f>
        <v>334</v>
      </c>
      <c r="V227" s="31">
        <f t="shared" si="266"/>
        <v>208144421.3</v>
      </c>
      <c r="W227" s="51">
        <f>U227-Total!U214</f>
        <v>10</v>
      </c>
      <c r="X227" s="52">
        <f>W227/Total!U214</f>
        <v>0.03086419753</v>
      </c>
      <c r="Y227" s="53">
        <f>V227-Total!V214</f>
        <v>97359401.43</v>
      </c>
      <c r="Z227" s="52">
        <f>Y227/Total!V214</f>
        <v>0.8788137738</v>
      </c>
      <c r="AA227" s="53">
        <f t="shared" si="267"/>
        <v>520701391.8</v>
      </c>
      <c r="AB227" s="4"/>
      <c r="AC227" s="57">
        <f t="shared" ref="AC227:AN227" si="268">AC226/$AC$137</f>
        <v>345.7644972</v>
      </c>
      <c r="AD227" s="57">
        <f t="shared" si="268"/>
        <v>268.1270733</v>
      </c>
      <c r="AE227" s="57">
        <f t="shared" si="268"/>
        <v>208.1444213</v>
      </c>
      <c r="AF227" s="57">
        <f t="shared" si="268"/>
        <v>821.6123559</v>
      </c>
      <c r="AG227" s="57">
        <f t="shared" si="268"/>
        <v>199.7127446</v>
      </c>
      <c r="AH227" s="57">
        <f t="shared" si="268"/>
        <v>315.0611737</v>
      </c>
      <c r="AI227" s="57">
        <f t="shared" si="268"/>
        <v>164.969068</v>
      </c>
      <c r="AJ227" s="57">
        <f t="shared" si="268"/>
        <v>77.28850363</v>
      </c>
      <c r="AK227" s="57">
        <f t="shared" si="268"/>
        <v>210.2377187</v>
      </c>
      <c r="AL227" s="57">
        <f t="shared" si="268"/>
        <v>116.6498168</v>
      </c>
      <c r="AM227" s="57">
        <f t="shared" si="268"/>
        <v>104.1147724</v>
      </c>
      <c r="AN227" s="57">
        <f t="shared" si="268"/>
        <v>384.7092103</v>
      </c>
      <c r="AO227" s="4"/>
      <c r="AP227" s="4"/>
      <c r="AQ227" s="4"/>
    </row>
    <row r="228" ht="12.75" customHeight="1">
      <c r="A228" s="15" t="s">
        <v>22</v>
      </c>
      <c r="B228" s="24">
        <v>2021.0</v>
      </c>
      <c r="C228" s="25">
        <f>'Single-Family'!C228+'Multi-Family'!C228+'Non-Residential - New Const'!C229</f>
        <v>8</v>
      </c>
      <c r="D228" s="25">
        <f>'Single-Family'!D228+'Multi-Family'!E228+'Non-Residential - New Const'!D229</f>
        <v>2009474</v>
      </c>
      <c r="E228" s="25">
        <f>'Single-Family'!E228+'Multi-Family'!F228+'Non-Residential - New Const'!E229</f>
        <v>17</v>
      </c>
      <c r="F228" s="25">
        <f>'Single-Family'!F228+'Multi-Family'!H228+'Non-Residential - New Const'!F229</f>
        <v>4020700</v>
      </c>
      <c r="G228" s="25">
        <f>'Single-Family'!G228+'Multi-Family'!I228+'Non-Residential - New Const'!G229</f>
        <v>233</v>
      </c>
      <c r="H228" s="25">
        <f>'Single-Family'!H228+'Multi-Family'!K228+'Non-Residential - New Const'!H229</f>
        <v>82128468.49</v>
      </c>
      <c r="I228" s="25">
        <f>'Single-Family'!I228+'Multi-Family'!L228+'Non-Residential - New Const'!I229</f>
        <v>156</v>
      </c>
      <c r="J228" s="25">
        <f>'Single-Family'!J228+'Multi-Family'!N228+'Non-Residential - New Const'!J229</f>
        <v>725453410.5</v>
      </c>
      <c r="K228" s="25">
        <f>'Single-Family'!K228+'Multi-Family'!O228+'Non-Residential - New Const'!K229</f>
        <v>2</v>
      </c>
      <c r="L228" s="25">
        <f>'Single-Family'!L228+'Multi-Family'!Q228+'Non-Residential - New Const'!L229</f>
        <v>214800</v>
      </c>
      <c r="M228" s="25">
        <f>'Single-Family'!M228+'Multi-Family'!R228+'Non-Residential - New Const'!M229</f>
        <v>11</v>
      </c>
      <c r="N228" s="25">
        <f>'Single-Family'!N228+'Multi-Family'!T228+'Non-Residential - New Const'!N229</f>
        <v>5264962</v>
      </c>
      <c r="O228" s="25">
        <f>'Single-Family'!O228+'Multi-Family'!U228+'Non-Residential - New Const'!O229</f>
        <v>1</v>
      </c>
      <c r="P228" s="25">
        <f>'Single-Family'!P228+'Multi-Family'!W228+'Non-Residential - New Const'!P229</f>
        <v>350000</v>
      </c>
      <c r="Q228" s="25">
        <f>'Single-Family'!Q228+'Multi-Family'!X228+'Non-Residential - New Const'!Q229</f>
        <v>4</v>
      </c>
      <c r="R228" s="25">
        <f>'Single-Family'!R228+'Multi-Family'!Z228+'Non-Residential - New Const'!R229</f>
        <v>468080</v>
      </c>
      <c r="S228" s="25">
        <f>'Single-Family'!S228+'Multi-Family'!AA228+'Non-Residential - New Const'!S229</f>
        <v>5</v>
      </c>
      <c r="T228" s="25">
        <f>'Single-Family'!T228+'Multi-Family'!AC228+'Non-Residential - New Const'!T229</f>
        <v>1702461</v>
      </c>
      <c r="U228" s="30">
        <f t="shared" ref="U228:V228" si="269">E228+S228+Q228+O228+M228+K228+I228+G228+C228</f>
        <v>437</v>
      </c>
      <c r="V228" s="31">
        <f t="shared" si="269"/>
        <v>821612355.9</v>
      </c>
      <c r="W228" s="51">
        <f>U228-Total!U215</f>
        <v>226</v>
      </c>
      <c r="X228" s="52">
        <f>W228/Total!U215</f>
        <v>1.071090047</v>
      </c>
      <c r="Y228" s="53">
        <f>V228-Total!V215</f>
        <v>746606436.9</v>
      </c>
      <c r="Z228" s="52">
        <f>Y228/Total!V215</f>
        <v>9.953966921</v>
      </c>
      <c r="AA228" s="53">
        <f t="shared" si="267"/>
        <v>1267307829</v>
      </c>
      <c r="AB228" s="4"/>
      <c r="AC228" s="4"/>
      <c r="AD228" s="4"/>
      <c r="AE228" s="4"/>
      <c r="AF228" s="4"/>
      <c r="AG228" s="4"/>
      <c r="AH228" s="4"/>
      <c r="AI228" s="4"/>
      <c r="AJ228" s="4"/>
      <c r="AK228" s="4"/>
      <c r="AL228" s="4"/>
      <c r="AM228" s="4"/>
      <c r="AN228" s="4"/>
      <c r="AO228" s="4"/>
      <c r="AP228" s="4"/>
      <c r="AQ228" s="4"/>
    </row>
    <row r="229" ht="12.75" customHeight="1">
      <c r="A229" s="15" t="s">
        <v>23</v>
      </c>
      <c r="B229" s="24">
        <v>2021.0</v>
      </c>
      <c r="C229" s="25">
        <f>'Single-Family'!C229+'Multi-Family'!C229+'Non-Residential - New Const'!C230</f>
        <v>7</v>
      </c>
      <c r="D229" s="25">
        <f>'Single-Family'!D229+'Multi-Family'!E229+'Non-Residential - New Const'!D230</f>
        <v>1515889.6</v>
      </c>
      <c r="E229" s="25">
        <f>'Single-Family'!E229+'Multi-Family'!F229+'Non-Residential - New Const'!E230</f>
        <v>0</v>
      </c>
      <c r="F229" s="25">
        <f>'Single-Family'!F229+'Multi-Family'!H229+'Non-Residential - New Const'!F230</f>
        <v>0</v>
      </c>
      <c r="G229" s="25">
        <f>'Single-Family'!G229+'Multi-Family'!I229+'Non-Residential - New Const'!G230</f>
        <v>224</v>
      </c>
      <c r="H229" s="25">
        <f>'Single-Family'!H229+'Multi-Family'!K229+'Non-Residential - New Const'!H230</f>
        <v>145803441</v>
      </c>
      <c r="I229" s="25">
        <f>'Single-Family'!I229+'Multi-Family'!L229+'Non-Residential - New Const'!I230</f>
        <v>107</v>
      </c>
      <c r="J229" s="25">
        <f>'Single-Family'!J229+'Multi-Family'!N229+'Non-Residential - New Const'!J230</f>
        <v>42011138.35</v>
      </c>
      <c r="K229" s="25">
        <f>'Single-Family'!K229+'Multi-Family'!O229+'Non-Residential - New Const'!K230</f>
        <v>4</v>
      </c>
      <c r="L229" s="25">
        <f>'Single-Family'!L229+'Multi-Family'!Q229+'Non-Residential - New Const'!L230</f>
        <v>1835000</v>
      </c>
      <c r="M229" s="25">
        <f>'Single-Family'!M229+'Multi-Family'!R229+'Non-Residential - New Const'!M230</f>
        <v>19</v>
      </c>
      <c r="N229" s="25">
        <f>'Single-Family'!N229+'Multi-Family'!T229+'Non-Residential - New Const'!N230</f>
        <v>6013855</v>
      </c>
      <c r="O229" s="25">
        <f>'Single-Family'!O229+'Multi-Family'!U229+'Non-Residential - New Const'!O230</f>
        <v>1</v>
      </c>
      <c r="P229" s="25">
        <f>'Single-Family'!P229+'Multi-Family'!W229+'Non-Residential - New Const'!P230</f>
        <v>67000</v>
      </c>
      <c r="Q229" s="25">
        <f>'Single-Family'!Q229+'Multi-Family'!X229+'Non-Residential - New Const'!Q230</f>
        <v>5</v>
      </c>
      <c r="R229" s="25">
        <f>'Single-Family'!R229+'Multi-Family'!Z229+'Non-Residential - New Const'!R230</f>
        <v>820427.65</v>
      </c>
      <c r="S229" s="25">
        <f>'Single-Family'!S229+'Multi-Family'!AA229+'Non-Residential - New Const'!S230</f>
        <v>4</v>
      </c>
      <c r="T229" s="25">
        <f>'Single-Family'!T229+'Multi-Family'!AC229+'Non-Residential - New Const'!T230</f>
        <v>1645993</v>
      </c>
      <c r="U229" s="30">
        <f t="shared" ref="U229:V229" si="270">E229+S229+Q229+O229+M229+K229+I229+G229+C229</f>
        <v>371</v>
      </c>
      <c r="V229" s="31">
        <f t="shared" si="270"/>
        <v>199712744.6</v>
      </c>
      <c r="W229" s="51">
        <f>U229-Total!U216</f>
        <v>103</v>
      </c>
      <c r="X229" s="52">
        <f>W229/Total!U216</f>
        <v>0.3843283582</v>
      </c>
      <c r="Y229" s="53">
        <f>V229-Total!V216</f>
        <v>123774361.3</v>
      </c>
      <c r="Z229" s="52">
        <f>Y229/Total!V216</f>
        <v>1.629931478</v>
      </c>
      <c r="AA229" s="53">
        <f t="shared" si="267"/>
        <v>1391082190</v>
      </c>
      <c r="AB229" s="4"/>
      <c r="AC229" s="4"/>
      <c r="AD229" s="4"/>
      <c r="AE229" s="4"/>
      <c r="AF229" s="4"/>
      <c r="AG229" s="4"/>
      <c r="AH229" s="4"/>
      <c r="AI229" s="4"/>
      <c r="AJ229" s="4"/>
      <c r="AK229" s="4"/>
      <c r="AL229" s="4"/>
      <c r="AM229" s="4"/>
      <c r="AN229" s="4"/>
      <c r="AO229" s="4"/>
      <c r="AP229" s="4"/>
      <c r="AQ229" s="4"/>
    </row>
    <row r="230" ht="12.75" customHeight="1">
      <c r="A230" s="15" t="s">
        <v>32</v>
      </c>
      <c r="B230" s="24">
        <v>2021.0</v>
      </c>
      <c r="C230" s="25">
        <f>'Single-Family'!C230+'Multi-Family'!C230+'Non-Residential - New Const'!C231</f>
        <v>5</v>
      </c>
      <c r="D230" s="25">
        <f>'Single-Family'!D230+'Multi-Family'!E230+'Non-Residential - New Const'!D231</f>
        <v>1322693.41</v>
      </c>
      <c r="E230" s="25">
        <f>'Single-Family'!E230+'Multi-Family'!F230+'Non-Residential - New Const'!E231</f>
        <v>7</v>
      </c>
      <c r="F230" s="25">
        <f>'Single-Family'!F230+'Multi-Family'!H230+'Non-Residential - New Const'!F231</f>
        <v>1745483</v>
      </c>
      <c r="G230" s="25">
        <f>'Single-Family'!G230+'Multi-Family'!I230+'Non-Residential - New Const'!G231</f>
        <v>198</v>
      </c>
      <c r="H230" s="25">
        <f>'Single-Family'!H230+'Multi-Family'!K230+'Non-Residential - New Const'!H231</f>
        <v>73470229</v>
      </c>
      <c r="I230" s="25">
        <f>'Single-Family'!I230+'Multi-Family'!L230+'Non-Residential - New Const'!I231</f>
        <v>189</v>
      </c>
      <c r="J230" s="25">
        <f>'Single-Family'!J230+'Multi-Family'!N230+'Non-Residential - New Const'!J231</f>
        <v>205461608.6</v>
      </c>
      <c r="K230" s="25">
        <f>'Single-Family'!K230+'Multi-Family'!O230+'Non-Residential - New Const'!K231</f>
        <v>0</v>
      </c>
      <c r="L230" s="25">
        <f>'Single-Family'!L230+'Multi-Family'!Q230+'Non-Residential - New Const'!L231</f>
        <v>0</v>
      </c>
      <c r="M230" s="25">
        <f>'Single-Family'!M230+'Multi-Family'!R230+'Non-Residential - New Const'!M231</f>
        <v>8</v>
      </c>
      <c r="N230" s="25">
        <f>'Single-Family'!N230+'Multi-Family'!T230+'Non-Residential - New Const'!N231</f>
        <v>2558984</v>
      </c>
      <c r="O230" s="25">
        <f>'Single-Family'!O230+'Multi-Family'!U230+'Non-Residential - New Const'!O231</f>
        <v>1</v>
      </c>
      <c r="P230" s="25">
        <f>'Single-Family'!P230+'Multi-Family'!W230+'Non-Residential - New Const'!P231</f>
        <v>335000</v>
      </c>
      <c r="Q230" s="25">
        <f>'Single-Family'!Q230+'Multi-Family'!X230+'Non-Residential - New Const'!Q231</f>
        <v>6</v>
      </c>
      <c r="R230" s="25">
        <f>'Single-Family'!R230+'Multi-Family'!Z230+'Non-Residential - New Const'!R231</f>
        <v>803276.63</v>
      </c>
      <c r="S230" s="25">
        <f>'Single-Family'!S230+'Multi-Family'!AA230+'Non-Residential - New Const'!S231</f>
        <v>6</v>
      </c>
      <c r="T230" s="25">
        <f>'Single-Family'!T230+'Multi-Family'!AC230+'Non-Residential - New Const'!T231</f>
        <v>29363899</v>
      </c>
      <c r="U230" s="30">
        <f t="shared" ref="U230:V230" si="271">E230+S230+Q230+O230+M230+K230+I230+G230+C230</f>
        <v>420</v>
      </c>
      <c r="V230" s="31">
        <f t="shared" si="271"/>
        <v>315061173.7</v>
      </c>
      <c r="W230" s="51">
        <f>U230-Total!U217</f>
        <v>79</v>
      </c>
      <c r="X230" s="52">
        <f>W230/Total!U217</f>
        <v>0.2316715543</v>
      </c>
      <c r="Y230" s="53">
        <f>V230-Total!V217</f>
        <v>214804310.4</v>
      </c>
      <c r="Z230" s="52">
        <f>Y230/Total!V217</f>
        <v>2.142539707</v>
      </c>
      <c r="AA230" s="53">
        <f t="shared" si="267"/>
        <v>1605886501</v>
      </c>
      <c r="AB230" s="4"/>
      <c r="AC230" s="4"/>
      <c r="AD230" s="4"/>
      <c r="AE230" s="4"/>
      <c r="AF230" s="4"/>
      <c r="AG230" s="4"/>
      <c r="AH230" s="4"/>
      <c r="AI230" s="4"/>
      <c r="AJ230" s="4"/>
      <c r="AK230" s="4"/>
      <c r="AL230" s="4"/>
      <c r="AM230" s="4"/>
      <c r="AN230" s="4"/>
      <c r="AO230" s="4"/>
      <c r="AP230" s="4"/>
      <c r="AQ230" s="4"/>
    </row>
    <row r="231" ht="12.75" customHeight="1">
      <c r="A231" s="15" t="s">
        <v>25</v>
      </c>
      <c r="B231" s="24">
        <v>2021.0</v>
      </c>
      <c r="C231" s="25">
        <f>'Single-Family'!C231+'Multi-Family'!C231+'Non-Residential - New Const'!C232</f>
        <v>8</v>
      </c>
      <c r="D231" s="25">
        <f>'Single-Family'!D231+'Multi-Family'!E231+'Non-Residential - New Const'!D232</f>
        <v>1548813.09</v>
      </c>
      <c r="E231" s="25">
        <f>'Single-Family'!E231+'Multi-Family'!F231+'Non-Residential - New Const'!E232</f>
        <v>16</v>
      </c>
      <c r="F231" s="25">
        <f>'Single-Family'!F231+'Multi-Family'!H231+'Non-Residential - New Const'!F232</f>
        <v>3701562</v>
      </c>
      <c r="G231" s="25">
        <f>'Single-Family'!G231+'Multi-Family'!I231+'Non-Residential - New Const'!G232</f>
        <v>108</v>
      </c>
      <c r="H231" s="25">
        <f>'Single-Family'!H231+'Multi-Family'!K231+'Non-Residential - New Const'!H232</f>
        <v>96479230</v>
      </c>
      <c r="I231" s="25">
        <f>'Single-Family'!I231+'Multi-Family'!L231+'Non-Residential - New Const'!I232</f>
        <v>106</v>
      </c>
      <c r="J231" s="25">
        <f>'Single-Family'!J231+'Multi-Family'!N231+'Non-Residential - New Const'!J232</f>
        <v>58178048.9</v>
      </c>
      <c r="K231" s="25">
        <f>'Single-Family'!K231+'Multi-Family'!O231+'Non-Residential - New Const'!K232</f>
        <v>2</v>
      </c>
      <c r="L231" s="25">
        <f>'Single-Family'!L231+'Multi-Family'!Q231+'Non-Residential - New Const'!L232</f>
        <v>1100000</v>
      </c>
      <c r="M231" s="25">
        <f>'Single-Family'!M231+'Multi-Family'!R231+'Non-Residential - New Const'!M232</f>
        <v>7</v>
      </c>
      <c r="N231" s="25">
        <f>'Single-Family'!N231+'Multi-Family'!T231+'Non-Residential - New Const'!N232</f>
        <v>2854827</v>
      </c>
      <c r="O231" s="25">
        <f>'Single-Family'!O231+'Multi-Family'!U231+'Non-Residential - New Const'!O232</f>
        <v>0</v>
      </c>
      <c r="P231" s="25">
        <f>'Single-Family'!P231+'Multi-Family'!W231+'Non-Residential - New Const'!P232</f>
        <v>0</v>
      </c>
      <c r="Q231" s="25">
        <f>'Single-Family'!Q231+'Multi-Family'!X231+'Non-Residential - New Const'!Q232</f>
        <v>0</v>
      </c>
      <c r="R231" s="25">
        <f>'Single-Family'!R231+'Multi-Family'!Z231+'Non-Residential - New Const'!R232</f>
        <v>0</v>
      </c>
      <c r="S231" s="25">
        <f>'Single-Family'!S231+'Multi-Family'!AA231+'Non-Residential - New Const'!S232</f>
        <v>6</v>
      </c>
      <c r="T231" s="25">
        <f>'Single-Family'!T231+'Multi-Family'!AC231+'Non-Residential - New Const'!T232</f>
        <v>1106587</v>
      </c>
      <c r="U231" s="30">
        <f t="shared" ref="U231:V231" si="272">E231+S231+Q231+O231+M231+K231+I231+G231+C231</f>
        <v>253</v>
      </c>
      <c r="V231" s="31">
        <f t="shared" si="272"/>
        <v>164969068</v>
      </c>
      <c r="W231" s="51">
        <f>U231-Total!U218</f>
        <v>-86</v>
      </c>
      <c r="X231" s="52">
        <f>W231/Total!U218</f>
        <v>-0.2536873156</v>
      </c>
      <c r="Y231" s="53">
        <f>V231-Total!V218</f>
        <v>82746227.12</v>
      </c>
      <c r="Z231" s="52">
        <f>Y231/Total!V218</f>
        <v>1.006365461</v>
      </c>
      <c r="AA231" s="53">
        <f t="shared" si="267"/>
        <v>1688632728</v>
      </c>
      <c r="AB231" s="4"/>
      <c r="AC231" s="4"/>
      <c r="AD231" s="4"/>
      <c r="AE231" s="4"/>
      <c r="AF231" s="4"/>
      <c r="AG231" s="4"/>
      <c r="AH231" s="4"/>
      <c r="AI231" s="4"/>
      <c r="AJ231" s="4"/>
      <c r="AK231" s="4"/>
      <c r="AL231" s="4"/>
      <c r="AM231" s="4"/>
      <c r="AN231" s="4"/>
      <c r="AO231" s="4"/>
      <c r="AP231" s="4"/>
      <c r="AQ231" s="4"/>
    </row>
    <row r="232" ht="12.75" customHeight="1">
      <c r="A232" s="15" t="s">
        <v>26</v>
      </c>
      <c r="B232" s="24">
        <v>2021.0</v>
      </c>
      <c r="C232" s="25">
        <f>'Single-Family'!C232+'Multi-Family'!C232+'Non-Residential - New Const'!C233</f>
        <v>5</v>
      </c>
      <c r="D232" s="25">
        <f>'Single-Family'!D232+'Multi-Family'!E232+'Non-Residential - New Const'!D233</f>
        <v>1174079</v>
      </c>
      <c r="E232" s="25">
        <f>'Single-Family'!E232+'Multi-Family'!F232+'Non-Residential - New Const'!E233</f>
        <v>1</v>
      </c>
      <c r="F232" s="25">
        <f>'Single-Family'!F232+'Multi-Family'!H232+'Non-Residential - New Const'!F233</f>
        <v>980000</v>
      </c>
      <c r="G232" s="25">
        <f>'Single-Family'!G232+'Multi-Family'!I232+'Non-Residential - New Const'!G233</f>
        <v>122</v>
      </c>
      <c r="H232" s="25">
        <f>'Single-Family'!H232+'Multi-Family'!K232+'Non-Residential - New Const'!H233</f>
        <v>20571177</v>
      </c>
      <c r="I232" s="25">
        <f>'Single-Family'!I232+'Multi-Family'!L232+'Non-Residential - New Const'!I233</f>
        <v>119</v>
      </c>
      <c r="J232" s="25">
        <f>'Single-Family'!J232+'Multi-Family'!N232+'Non-Residential - New Const'!J233</f>
        <v>49670641.63</v>
      </c>
      <c r="K232" s="25">
        <f>'Single-Family'!K232+'Multi-Family'!O232+'Non-Residential - New Const'!K233</f>
        <v>1</v>
      </c>
      <c r="L232" s="25">
        <f>'Single-Family'!L232+'Multi-Family'!Q232+'Non-Residential - New Const'!L233</f>
        <v>425000</v>
      </c>
      <c r="M232" s="25">
        <f>'Single-Family'!M232+'Multi-Family'!R232+'Non-Residential - New Const'!M233</f>
        <v>8</v>
      </c>
      <c r="N232" s="25">
        <f>'Single-Family'!N232+'Multi-Family'!T232+'Non-Residential - New Const'!N233</f>
        <v>2043566</v>
      </c>
      <c r="O232" s="25">
        <f>'Single-Family'!O232+'Multi-Family'!U232+'Non-Residential - New Const'!O233</f>
        <v>2</v>
      </c>
      <c r="P232" s="25">
        <f>'Single-Family'!P232+'Multi-Family'!W232+'Non-Residential - New Const'!P233</f>
        <v>355000</v>
      </c>
      <c r="Q232" s="25">
        <f>'Single-Family'!Q232+'Multi-Family'!X232+'Non-Residential - New Const'!Q233</f>
        <v>0</v>
      </c>
      <c r="R232" s="25">
        <f>'Single-Family'!R232+'Multi-Family'!Z232+'Non-Residential - New Const'!R233</f>
        <v>0</v>
      </c>
      <c r="S232" s="25">
        <f>'Single-Family'!S232+'Multi-Family'!AA232+'Non-Residential - New Const'!S233</f>
        <v>6</v>
      </c>
      <c r="T232" s="25">
        <f>'Single-Family'!T232+'Multi-Family'!AC232+'Non-Residential - New Const'!T233</f>
        <v>2069040</v>
      </c>
      <c r="U232" s="30">
        <f t="shared" ref="U232:V232" si="273">E232+S232+Q232+O232+M232+K232+I232+G232+C232</f>
        <v>264</v>
      </c>
      <c r="V232" s="31">
        <f t="shared" si="273"/>
        <v>77288503.63</v>
      </c>
      <c r="W232" s="51">
        <f>U232-Total!U219</f>
        <v>-109</v>
      </c>
      <c r="X232" s="52">
        <f>W232/Total!U219</f>
        <v>-0.2922252011</v>
      </c>
      <c r="Y232" s="53">
        <f>V232-Total!V219</f>
        <v>-37413325</v>
      </c>
      <c r="Z232" s="52">
        <f>Y232/Total!V219</f>
        <v>-0.3261789759</v>
      </c>
      <c r="AA232" s="53">
        <f t="shared" si="267"/>
        <v>1651219403</v>
      </c>
      <c r="AB232" s="4"/>
      <c r="AC232" s="4"/>
      <c r="AD232" s="4"/>
      <c r="AE232" s="4"/>
      <c r="AF232" s="4"/>
      <c r="AG232" s="4"/>
      <c r="AH232" s="4"/>
      <c r="AI232" s="4"/>
      <c r="AJ232" s="4"/>
      <c r="AK232" s="4"/>
      <c r="AL232" s="4"/>
      <c r="AM232" s="4"/>
      <c r="AN232" s="4"/>
      <c r="AO232" s="4"/>
      <c r="AP232" s="4"/>
      <c r="AQ232" s="4"/>
    </row>
    <row r="233" ht="12.75" customHeight="1">
      <c r="A233" s="15" t="s">
        <v>27</v>
      </c>
      <c r="B233" s="24">
        <v>2021.0</v>
      </c>
      <c r="C233" s="25">
        <f>'Single-Family'!C233+'Multi-Family'!C233+'Non-Residential - New Const'!C234</f>
        <v>17</v>
      </c>
      <c r="D233" s="25">
        <f>'Single-Family'!D233+'Multi-Family'!E233+'Non-Residential - New Const'!D234</f>
        <v>3122324.99</v>
      </c>
      <c r="E233" s="25">
        <f>'Single-Family'!E233+'Multi-Family'!F233+'Non-Residential - New Const'!E234</f>
        <v>7</v>
      </c>
      <c r="F233" s="25">
        <f>'Single-Family'!F233+'Multi-Family'!H233+'Non-Residential - New Const'!F234</f>
        <v>4777684</v>
      </c>
      <c r="G233" s="25">
        <f>'Single-Family'!G233+'Multi-Family'!I233+'Non-Residential - New Const'!G234</f>
        <v>139</v>
      </c>
      <c r="H233" s="25">
        <f>'Single-Family'!H233+'Multi-Family'!K233+'Non-Residential - New Const'!H234</f>
        <v>75667826</v>
      </c>
      <c r="I233" s="25">
        <f>'Single-Family'!I233+'Multi-Family'!L233+'Non-Residential - New Const'!I234</f>
        <v>128</v>
      </c>
      <c r="J233" s="25">
        <f>'Single-Family'!J233+'Multi-Family'!N233+'Non-Residential - New Const'!J234</f>
        <v>117849557.7</v>
      </c>
      <c r="K233" s="25">
        <f>'Single-Family'!K233+'Multi-Family'!O233+'Non-Residential - New Const'!K234</f>
        <v>3</v>
      </c>
      <c r="L233" s="25">
        <f>'Single-Family'!L233+'Multi-Family'!Q233+'Non-Residential - New Const'!L234</f>
        <v>1000000</v>
      </c>
      <c r="M233" s="25">
        <f>'Single-Family'!M233+'Multi-Family'!R233+'Non-Residential - New Const'!M234</f>
        <v>7</v>
      </c>
      <c r="N233" s="25">
        <f>'Single-Family'!N233+'Multi-Family'!T233+'Non-Residential - New Const'!N234</f>
        <v>1788896</v>
      </c>
      <c r="O233" s="25">
        <f>'Single-Family'!O233+'Multi-Family'!U233+'Non-Residential - New Const'!O234</f>
        <v>3</v>
      </c>
      <c r="P233" s="25">
        <f>'Single-Family'!P233+'Multi-Family'!W233+'Non-Residential - New Const'!P234</f>
        <v>1365000</v>
      </c>
      <c r="Q233" s="25">
        <f>'Single-Family'!Q233+'Multi-Family'!X233+'Non-Residential - New Const'!Q234</f>
        <v>0</v>
      </c>
      <c r="R233" s="25">
        <f>'Single-Family'!R233+'Multi-Family'!Z233+'Non-Residential - New Const'!R234</f>
        <v>0</v>
      </c>
      <c r="S233" s="25">
        <f>'Single-Family'!S233+'Multi-Family'!AA233+'Non-Residential - New Const'!S234</f>
        <v>13</v>
      </c>
      <c r="T233" s="25">
        <f>'Single-Family'!T233+'Multi-Family'!AC233+'Non-Residential - New Const'!T234</f>
        <v>4666430</v>
      </c>
      <c r="U233" s="30">
        <f t="shared" ref="U233:V233" si="274">E233+S233+Q233+O233+M233+K233+I233+G233+C233</f>
        <v>317</v>
      </c>
      <c r="V233" s="31">
        <f t="shared" si="274"/>
        <v>210237718.7</v>
      </c>
      <c r="W233" s="51">
        <f>U233-Total!U220</f>
        <v>19</v>
      </c>
      <c r="X233" s="52">
        <f>W233/Total!U220</f>
        <v>0.06375838926</v>
      </c>
      <c r="Y233" s="53">
        <f>V233-Total!V220</f>
        <v>103577821.3</v>
      </c>
      <c r="Z233" s="52">
        <f>Y233/Total!V220</f>
        <v>0.9711037037</v>
      </c>
      <c r="AA233" s="53">
        <f t="shared" si="267"/>
        <v>1754797224</v>
      </c>
      <c r="AB233" s="4"/>
      <c r="AC233" s="4"/>
      <c r="AD233" s="4"/>
      <c r="AE233" s="4"/>
      <c r="AF233" s="4"/>
      <c r="AG233" s="4"/>
      <c r="AH233" s="4"/>
      <c r="AI233" s="4"/>
      <c r="AJ233" s="4"/>
      <c r="AK233" s="4"/>
      <c r="AL233" s="4"/>
      <c r="AM233" s="4"/>
      <c r="AN233" s="4"/>
      <c r="AO233" s="4"/>
      <c r="AP233" s="4"/>
      <c r="AQ233" s="4"/>
    </row>
    <row r="234" ht="12.75" customHeight="1">
      <c r="A234" s="15" t="s">
        <v>28</v>
      </c>
      <c r="B234" s="24">
        <v>2021.0</v>
      </c>
      <c r="C234" s="25">
        <f>'Single-Family'!C234+'Multi-Family'!C234+'Non-Residential - New Const'!C235</f>
        <v>5</v>
      </c>
      <c r="D234" s="25">
        <f>'Single-Family'!D234+'Multi-Family'!E234+'Non-Residential - New Const'!D235</f>
        <v>981331</v>
      </c>
      <c r="E234" s="25">
        <f>'Single-Family'!E234+'Multi-Family'!F234+'Non-Residential - New Const'!E235</f>
        <v>13</v>
      </c>
      <c r="F234" s="25">
        <f>'Single-Family'!F234+'Multi-Family'!H234+'Non-Residential - New Const'!F235</f>
        <v>4039805</v>
      </c>
      <c r="G234" s="25">
        <f>'Single-Family'!G234+'Multi-Family'!I234+'Non-Residential - New Const'!G235</f>
        <v>134</v>
      </c>
      <c r="H234" s="25">
        <f>'Single-Family'!H234+'Multi-Family'!K234+'Non-Residential - New Const'!H235</f>
        <v>37235244</v>
      </c>
      <c r="I234" s="25">
        <f>'Single-Family'!I234+'Multi-Family'!L234+'Non-Residential - New Const'!I235</f>
        <v>160</v>
      </c>
      <c r="J234" s="25">
        <f>'Single-Family'!J234+'Multi-Family'!N234+'Non-Residential - New Const'!J235</f>
        <v>61377589.82</v>
      </c>
      <c r="K234" s="25">
        <f>'Single-Family'!K234+'Multi-Family'!O234+'Non-Residential - New Const'!K235</f>
        <v>1</v>
      </c>
      <c r="L234" s="25">
        <f>'Single-Family'!L234+'Multi-Family'!Q234+'Non-Residential - New Const'!L235</f>
        <v>376000</v>
      </c>
      <c r="M234" s="25">
        <f>'Single-Family'!M234+'Multi-Family'!R234+'Non-Residential - New Const'!M235</f>
        <v>11</v>
      </c>
      <c r="N234" s="25">
        <f>'Single-Family'!N234+'Multi-Family'!T234+'Non-Residential - New Const'!N235</f>
        <v>8295151</v>
      </c>
      <c r="O234" s="25">
        <f>'Single-Family'!O234+'Multi-Family'!U234+'Non-Residential - New Const'!O235</f>
        <v>1</v>
      </c>
      <c r="P234" s="25">
        <f>'Single-Family'!P234+'Multi-Family'!W234+'Non-Residential - New Const'!P235</f>
        <v>330000</v>
      </c>
      <c r="Q234" s="25">
        <f>'Single-Family'!Q234+'Multi-Family'!X234+'Non-Residential - New Const'!Q235</f>
        <v>0</v>
      </c>
      <c r="R234" s="25">
        <f>'Single-Family'!R234+'Multi-Family'!Z234+'Non-Residential - New Const'!R235</f>
        <v>0</v>
      </c>
      <c r="S234" s="25">
        <f>'Single-Family'!S234+'Multi-Family'!AA234+'Non-Residential - New Const'!S235</f>
        <v>2</v>
      </c>
      <c r="T234" s="25">
        <f>'Single-Family'!T234+'Multi-Family'!AC234+'Non-Residential - New Const'!T235</f>
        <v>4014696</v>
      </c>
      <c r="U234" s="30">
        <f t="shared" ref="U234:V234" si="275">E234+S234+Q234+O234+M234+K234+I234+G234+C234</f>
        <v>327</v>
      </c>
      <c r="V234" s="31">
        <f t="shared" si="275"/>
        <v>116649816.8</v>
      </c>
      <c r="W234" s="51">
        <f>U234-Total!U221</f>
        <v>-15</v>
      </c>
      <c r="X234" s="52">
        <f>W234/Total!U221</f>
        <v>-0.04385964912</v>
      </c>
      <c r="Y234" s="53">
        <f>V234-Total!V221</f>
        <v>-6553176.81</v>
      </c>
      <c r="Z234" s="52">
        <f>Y234/Total!V221</f>
        <v>-0.05319007775</v>
      </c>
      <c r="AA234" s="53">
        <f t="shared" si="267"/>
        <v>1748244047</v>
      </c>
      <c r="AB234" s="4"/>
      <c r="AC234" s="4"/>
      <c r="AD234" s="4"/>
      <c r="AE234" s="4"/>
      <c r="AF234" s="4"/>
      <c r="AG234" s="4"/>
      <c r="AH234" s="4"/>
      <c r="AI234" s="4"/>
      <c r="AJ234" s="4"/>
      <c r="AK234" s="4"/>
      <c r="AL234" s="4"/>
      <c r="AM234" s="4"/>
      <c r="AN234" s="4"/>
      <c r="AO234" s="4"/>
      <c r="AP234" s="4"/>
      <c r="AQ234" s="4"/>
    </row>
    <row r="235" ht="12.75" customHeight="1">
      <c r="A235" s="15" t="s">
        <v>29</v>
      </c>
      <c r="B235" s="24">
        <v>2021.0</v>
      </c>
      <c r="C235" s="25">
        <f>'Single-Family'!C235+'Multi-Family'!C235+'Non-Residential - New Const'!C236</f>
        <v>12</v>
      </c>
      <c r="D235" s="25">
        <f>'Single-Family'!D235+'Multi-Family'!E235+'Non-Residential - New Const'!D236</f>
        <v>2244657</v>
      </c>
      <c r="E235" s="25">
        <f>'Single-Family'!E235+'Multi-Family'!F235+'Non-Residential - New Const'!E236</f>
        <v>13</v>
      </c>
      <c r="F235" s="25">
        <f>'Single-Family'!F235+'Multi-Family'!H235+'Non-Residential - New Const'!F236</f>
        <v>2999411</v>
      </c>
      <c r="G235" s="25">
        <f>'Single-Family'!G235+'Multi-Family'!I235+'Non-Residential - New Const'!G236</f>
        <v>138</v>
      </c>
      <c r="H235" s="25">
        <f>'Single-Family'!H235+'Multi-Family'!K235+'Non-Residential - New Const'!H236</f>
        <v>22526602</v>
      </c>
      <c r="I235" s="25">
        <f>'Single-Family'!I235+'Multi-Family'!L235+'Non-Residential - New Const'!I236</f>
        <v>128</v>
      </c>
      <c r="J235" s="25">
        <f>'Single-Family'!J235+'Multi-Family'!N235+'Non-Residential - New Const'!J236</f>
        <v>66636291.36</v>
      </c>
      <c r="K235" s="25">
        <f>'Single-Family'!K235+'Multi-Family'!O235+'Non-Residential - New Const'!K236</f>
        <v>1</v>
      </c>
      <c r="L235" s="25">
        <f>'Single-Family'!L235+'Multi-Family'!Q235+'Non-Residential - New Const'!L236</f>
        <v>900000</v>
      </c>
      <c r="M235" s="25">
        <f>'Single-Family'!M235+'Multi-Family'!R235+'Non-Residential - New Const'!M236</f>
        <v>6</v>
      </c>
      <c r="N235" s="25">
        <f>'Single-Family'!N235+'Multi-Family'!T235+'Non-Residential - New Const'!N236</f>
        <v>1984595</v>
      </c>
      <c r="O235" s="25">
        <f>'Single-Family'!O235+'Multi-Family'!U235+'Non-Residential - New Const'!O236</f>
        <v>2</v>
      </c>
      <c r="P235" s="25">
        <f>'Single-Family'!P235+'Multi-Family'!W235+'Non-Residential - New Const'!P236</f>
        <v>700000</v>
      </c>
      <c r="Q235" s="25">
        <f>'Single-Family'!Q235+'Multi-Family'!X235+'Non-Residential - New Const'!Q236</f>
        <v>0</v>
      </c>
      <c r="R235" s="25">
        <f>'Single-Family'!R235+'Multi-Family'!Z235+'Non-Residential - New Const'!R236</f>
        <v>0</v>
      </c>
      <c r="S235" s="25">
        <f>'Single-Family'!S235+'Multi-Family'!AA235+'Non-Residential - New Const'!S236</f>
        <v>6</v>
      </c>
      <c r="T235" s="25">
        <f>'Single-Family'!T235+'Multi-Family'!AC235+'Non-Residential - New Const'!T236</f>
        <v>6123216</v>
      </c>
      <c r="U235" s="30">
        <f t="shared" ref="U235:V235" si="276">E235+S235+Q235+O235+M235+K235+I235+G235+C235</f>
        <v>306</v>
      </c>
      <c r="V235" s="31">
        <f t="shared" si="276"/>
        <v>104114772.4</v>
      </c>
      <c r="W235" s="51">
        <f>U235-Total!U222</f>
        <v>-9</v>
      </c>
      <c r="X235" s="52">
        <f>W235/Total!U222</f>
        <v>-0.02857142857</v>
      </c>
      <c r="Y235" s="53">
        <f>V235-Total!V222</f>
        <v>-74404801.63</v>
      </c>
      <c r="Z235" s="52">
        <f>Y235/Total!V222</f>
        <v>-0.4167879184</v>
      </c>
      <c r="AA235" s="53">
        <f t="shared" si="267"/>
        <v>1673839246</v>
      </c>
      <c r="AB235" s="4"/>
      <c r="AC235" s="4"/>
      <c r="AD235" s="4"/>
      <c r="AE235" s="4"/>
      <c r="AF235" s="4"/>
      <c r="AG235" s="4"/>
      <c r="AH235" s="4"/>
      <c r="AI235" s="4"/>
      <c r="AJ235" s="4"/>
      <c r="AK235" s="4"/>
      <c r="AL235" s="4"/>
      <c r="AM235" s="4"/>
      <c r="AN235" s="4"/>
      <c r="AO235" s="4"/>
      <c r="AP235" s="4"/>
      <c r="AQ235" s="4"/>
    </row>
    <row r="236" ht="12.75" customHeight="1">
      <c r="A236" s="15" t="s">
        <v>30</v>
      </c>
      <c r="B236" s="24">
        <v>2021.0</v>
      </c>
      <c r="C236" s="25">
        <f>'Single-Family'!C236+'Multi-Family'!C236+'Non-Residential - New Const'!C237</f>
        <v>8</v>
      </c>
      <c r="D236" s="25">
        <f>'Single-Family'!D236+'Multi-Family'!E236+'Non-Residential - New Const'!D237</f>
        <v>1773636</v>
      </c>
      <c r="E236" s="25">
        <f>'Single-Family'!E236+'Multi-Family'!F236+'Non-Residential - New Const'!E237</f>
        <v>22</v>
      </c>
      <c r="F236" s="25">
        <f>'Single-Family'!F236+'Multi-Family'!H236+'Non-Residential - New Const'!F237</f>
        <v>5580000</v>
      </c>
      <c r="G236" s="25">
        <f>'Single-Family'!G236+'Multi-Family'!I236+'Non-Residential - New Const'!G237</f>
        <v>131</v>
      </c>
      <c r="H236" s="25">
        <f>'Single-Family'!H236+'Multi-Family'!K236+'Non-Residential - New Const'!H237</f>
        <v>36010837</v>
      </c>
      <c r="I236" s="25">
        <f>'Single-Family'!I236+'Multi-Family'!L236+'Non-Residential - New Const'!I237</f>
        <v>99</v>
      </c>
      <c r="J236" s="25">
        <f>'Single-Family'!J236+'Multi-Family'!N236+'Non-Residential - New Const'!J237</f>
        <v>335348973.3</v>
      </c>
      <c r="K236" s="25">
        <f>'Single-Family'!K236+'Multi-Family'!O236+'Non-Residential - New Const'!K237</f>
        <v>1</v>
      </c>
      <c r="L236" s="25">
        <f>'Single-Family'!L236+'Multi-Family'!Q236+'Non-Residential - New Const'!L237</f>
        <v>400000</v>
      </c>
      <c r="M236" s="25">
        <f>'Single-Family'!M236+'Multi-Family'!R236+'Non-Residential - New Const'!M237</f>
        <v>9</v>
      </c>
      <c r="N236" s="25">
        <f>'Single-Family'!N236+'Multi-Family'!T236+'Non-Residential - New Const'!N237</f>
        <v>4823673</v>
      </c>
      <c r="O236" s="25">
        <f>'Single-Family'!O236+'Multi-Family'!U236+'Non-Residential - New Const'!O237</f>
        <v>0</v>
      </c>
      <c r="P236" s="25">
        <f>'Single-Family'!P236+'Multi-Family'!W236+'Non-Residential - New Const'!P237</f>
        <v>0</v>
      </c>
      <c r="Q236" s="25">
        <f>'Single-Family'!Q236+'Multi-Family'!X236+'Non-Residential - New Const'!Q237</f>
        <v>4</v>
      </c>
      <c r="R236" s="25">
        <f>'Single-Family'!R236+'Multi-Family'!Z236+'Non-Residential - New Const'!R237</f>
        <v>0</v>
      </c>
      <c r="S236" s="25">
        <f>'Single-Family'!S236+'Multi-Family'!AA236+'Non-Residential - New Const'!S237</f>
        <v>3</v>
      </c>
      <c r="T236" s="25">
        <f>'Single-Family'!T236+'Multi-Family'!AC236+'Non-Residential - New Const'!T237</f>
        <v>772091</v>
      </c>
      <c r="U236" s="30">
        <f t="shared" ref="U236:V236" si="277">E236+S236+Q236+O236+M236+K236+I236+G236+C236</f>
        <v>277</v>
      </c>
      <c r="V236" s="31">
        <f t="shared" si="277"/>
        <v>384709210.3</v>
      </c>
      <c r="W236" s="51">
        <f>U236-Total!U223</f>
        <v>-10</v>
      </c>
      <c r="X236" s="52">
        <f>W236/Total!U223</f>
        <v>-0.03484320557</v>
      </c>
      <c r="Y236" s="53">
        <f>V236-Total!V223</f>
        <v>194717443.6</v>
      </c>
      <c r="Z236" s="52">
        <f>Y236/Total!V223</f>
        <v>1.024873061</v>
      </c>
      <c r="AA236" s="53">
        <f t="shared" si="267"/>
        <v>1868556689</v>
      </c>
      <c r="AB236" s="4"/>
      <c r="AC236" s="4"/>
      <c r="AD236" s="4"/>
      <c r="AE236" s="4"/>
      <c r="AF236" s="4"/>
      <c r="AG236" s="4"/>
      <c r="AH236" s="4"/>
      <c r="AI236" s="4"/>
      <c r="AJ236" s="4"/>
      <c r="AK236" s="4"/>
      <c r="AL236" s="4"/>
      <c r="AM236" s="4"/>
      <c r="AN236" s="4"/>
      <c r="AO236" s="4"/>
      <c r="AP236" s="4"/>
      <c r="AQ236" s="4"/>
    </row>
    <row r="237" ht="12.75" customHeight="1">
      <c r="A237" s="23" t="s">
        <v>31</v>
      </c>
      <c r="B237" s="40">
        <v>2021.0</v>
      </c>
      <c r="C237" s="70">
        <f>'Single-Family'!C237+'Multi-Family'!C237+'Non-Residential - New Const'!C238</f>
        <v>94</v>
      </c>
      <c r="D237" s="70">
        <f>'Single-Family'!D237+'Multi-Family'!E237+'Non-Residential - New Const'!D238</f>
        <v>19690138.56</v>
      </c>
      <c r="E237" s="70">
        <f>'Single-Family'!E237+'Multi-Family'!F237+'Non-Residential - New Const'!E238</f>
        <v>136</v>
      </c>
      <c r="F237" s="70">
        <f>'Single-Family'!F237+'Multi-Family'!H237+'Non-Residential - New Const'!F238</f>
        <v>38916827</v>
      </c>
      <c r="G237" s="70">
        <f>'Single-Family'!G237+'Multi-Family'!I237+'Non-Residential - New Const'!G238</f>
        <v>1891</v>
      </c>
      <c r="H237" s="70">
        <f>'Single-Family'!H237+'Multi-Family'!K237+'Non-Residential - New Const'!H238</f>
        <v>702628905.5</v>
      </c>
      <c r="I237" s="70">
        <f>'Single-Family'!I237+'Multi-Family'!L237+'Non-Residential - New Const'!I238</f>
        <v>1499</v>
      </c>
      <c r="J237" s="70">
        <f>'Single-Family'!J237+'Multi-Family'!N237+'Non-Residential - New Const'!J238</f>
        <v>2339145239</v>
      </c>
      <c r="K237" s="70">
        <f>'Single-Family'!K237+'Multi-Family'!O237+'Non-Residential - New Const'!K237</f>
        <v>22</v>
      </c>
      <c r="L237" s="70">
        <f>'Single-Family'!L237+'Multi-Family'!Q237+'Non-Residential - New Const'!L238</f>
        <v>7896800</v>
      </c>
      <c r="M237" s="70">
        <f>'Single-Family'!M237+'Multi-Family'!R237+'Non-Residential - New Const'!M238</f>
        <v>108</v>
      </c>
      <c r="N237" s="70">
        <f>'Single-Family'!N237+'Multi-Family'!T237+'Non-Residential - New Const'!N238</f>
        <v>42217981</v>
      </c>
      <c r="O237" s="70">
        <f>'Single-Family'!O237+'Multi-Family'!U237+'Non-Residential - New Const'!O238</f>
        <v>13</v>
      </c>
      <c r="P237" s="70">
        <f>'Single-Family'!P237+'Multi-Family'!W237+'Non-Residential - New Const'!P238</f>
        <v>4552000</v>
      </c>
      <c r="Q237" s="70">
        <f>'Single-Family'!Q237+'Multi-Family'!X237+'Non-Residential - New Const'!Q238</f>
        <v>27</v>
      </c>
      <c r="R237" s="70">
        <f>'Single-Family'!R237+'Multi-Family'!Z237+'Non-Residential - New Const'!R238</f>
        <v>3747787.7</v>
      </c>
      <c r="S237" s="70">
        <f>'Single-Family'!S237+'Multi-Family'!AA237+'Non-Residential - New Const'!S238</f>
        <v>73</v>
      </c>
      <c r="T237" s="70">
        <f>'Single-Family'!T237+'Multi-Family'!AC237+'Non-Residential - New Const'!T238</f>
        <v>57394121</v>
      </c>
      <c r="U237" s="65">
        <f t="shared" ref="U237:V237" si="278">E237+S237+Q237+O237+M237+K237+I237+G237+C237</f>
        <v>3863</v>
      </c>
      <c r="V237" s="66">
        <f t="shared" si="278"/>
        <v>3216189800</v>
      </c>
      <c r="W237" s="67">
        <f>U237-Total!U224</f>
        <v>340</v>
      </c>
      <c r="X237" s="68">
        <f>W237/Total!U224</f>
        <v>0.09650865739</v>
      </c>
      <c r="Y237" s="69">
        <f>V237-Total!V224</f>
        <v>1868355133</v>
      </c>
      <c r="Z237" s="68">
        <f>Y237/Total!V224</f>
        <v>1.386190146</v>
      </c>
      <c r="AA237" s="69">
        <f t="shared" ref="AA237:AA238" si="280">Y237</f>
        <v>1868355133</v>
      </c>
      <c r="AB237" s="4"/>
      <c r="AC237" s="4"/>
      <c r="AD237" s="4"/>
      <c r="AE237" s="4"/>
      <c r="AF237" s="4"/>
      <c r="AG237" s="4"/>
      <c r="AH237" s="4"/>
      <c r="AI237" s="4"/>
      <c r="AJ237" s="4"/>
      <c r="AK237" s="4"/>
      <c r="AL237" s="4"/>
      <c r="AM237" s="4"/>
      <c r="AN237" s="4"/>
      <c r="AO237" s="4"/>
      <c r="AP237" s="4"/>
      <c r="AQ237" s="4"/>
    </row>
    <row r="238" ht="12.75" customHeight="1">
      <c r="A238" s="15" t="s">
        <v>19</v>
      </c>
      <c r="B238" s="24">
        <v>2022.0</v>
      </c>
      <c r="C238" s="25">
        <f>'Single-Family'!C238+'Multi-Family'!C238+'Non-Residential - New Const'!C239</f>
        <v>1</v>
      </c>
      <c r="D238" s="25">
        <f>'Single-Family'!D238+'Multi-Family'!E238+'Non-Residential - New Const'!D239</f>
        <v>115920</v>
      </c>
      <c r="E238" s="25">
        <f>'Single-Family'!E238+'Multi-Family'!F238+'Non-Residential - New Const'!E239</f>
        <v>3</v>
      </c>
      <c r="F238" s="25">
        <f>'Single-Family'!F238+'Multi-Family'!H238+'Non-Residential - New Const'!F239</f>
        <v>1115000</v>
      </c>
      <c r="G238" s="25">
        <f>'Single-Family'!G238+'Multi-Family'!I238+'Non-Residential - New Const'!G239</f>
        <v>122</v>
      </c>
      <c r="H238" s="25">
        <f>'Single-Family'!H238+'Multi-Family'!K238+'Non-Residential - New Const'!H239</f>
        <v>44662703</v>
      </c>
      <c r="I238" s="25">
        <f>'Single-Family'!I238+'Multi-Family'!L238+'Non-Residential - New Const'!I239</f>
        <v>81</v>
      </c>
      <c r="J238" s="25">
        <f>'Single-Family'!J238+'Multi-Family'!N238+'Non-Residential - New Const'!J239</f>
        <v>48319176.98</v>
      </c>
      <c r="K238" s="25">
        <f>'Single-Family'!K238+'Multi-Family'!O238+'Non-Residential - New Const'!K239</f>
        <v>1</v>
      </c>
      <c r="L238" s="25">
        <f>'Single-Family'!L238+'Multi-Family'!Q238+'Non-Residential - New Const'!L239</f>
        <v>400000</v>
      </c>
      <c r="M238" s="25">
        <f>'Single-Family'!M238+'Multi-Family'!R238+'Non-Residential - New Const'!M239</f>
        <v>2</v>
      </c>
      <c r="N238" s="25">
        <f>'Single-Family'!N238+'Multi-Family'!T238+'Non-Residential - New Const'!N239</f>
        <v>1019346</v>
      </c>
      <c r="O238" s="25">
        <f>'Single-Family'!O238+'Multi-Family'!U238+'Non-Residential - New Const'!O239</f>
        <v>0</v>
      </c>
      <c r="P238" s="25">
        <f>'Single-Family'!P238+'Multi-Family'!W238+'Non-Residential - New Const'!P239</f>
        <v>0</v>
      </c>
      <c r="Q238" s="25">
        <f>'Single-Family'!Q238+'Multi-Family'!X238+'Non-Residential - New Const'!Q239</f>
        <v>2</v>
      </c>
      <c r="R238" s="25">
        <f>'Single-Family'!R238+'Multi-Family'!Z238+'Non-Residential - New Const'!R239</f>
        <v>0</v>
      </c>
      <c r="S238" s="25">
        <f>'Single-Family'!S238+'Multi-Family'!AA238+'Non-Residential - New Const'!S239</f>
        <v>1</v>
      </c>
      <c r="T238" s="25">
        <f>'Single-Family'!T238+'Multi-Family'!AC238+'Non-Residential - New Const'!T239</f>
        <v>226400</v>
      </c>
      <c r="U238" s="30">
        <f t="shared" ref="U238:V238" si="279">E238+S238+Q238+O238+M238+K238+I238+G238+C238</f>
        <v>213</v>
      </c>
      <c r="V238" s="31">
        <f t="shared" si="279"/>
        <v>95858545.98</v>
      </c>
      <c r="W238" s="51">
        <f>U238-Total!U225</f>
        <v>-42</v>
      </c>
      <c r="X238" s="52">
        <f>W238/Total!U225</f>
        <v>-0.1647058824</v>
      </c>
      <c r="Y238" s="53">
        <f>V238-Total!V225</f>
        <v>-249905951.3</v>
      </c>
      <c r="Z238" s="52">
        <f>Y238/Total!V225</f>
        <v>-0.7227634799</v>
      </c>
      <c r="AA238" s="53">
        <f t="shared" si="280"/>
        <v>-249905951.3</v>
      </c>
      <c r="AB238" s="4"/>
      <c r="AC238" s="37">
        <f t="array" ref="AC238:AN239">TRANSPOSE(U238:V249)</f>
        <v>213</v>
      </c>
      <c r="AD238" s="37">
        <v>282.0</v>
      </c>
      <c r="AE238" s="37">
        <v>386.0</v>
      </c>
      <c r="AF238" s="37">
        <v>368.0</v>
      </c>
      <c r="AG238" s="37">
        <v>268.0</v>
      </c>
      <c r="AH238" s="37">
        <v>289.0</v>
      </c>
      <c r="AI238" s="37">
        <v>246.0</v>
      </c>
      <c r="AJ238" s="37">
        <v>263.0</v>
      </c>
      <c r="AK238" s="37">
        <v>239.0</v>
      </c>
      <c r="AL238" s="37">
        <v>276.0</v>
      </c>
      <c r="AM238" s="37">
        <v>205.0</v>
      </c>
      <c r="AN238" s="37">
        <v>166.0</v>
      </c>
      <c r="AO238" s="4"/>
      <c r="AP238" s="4"/>
      <c r="AQ238" s="4"/>
    </row>
    <row r="239" ht="12.75" customHeight="1">
      <c r="A239" s="15" t="s">
        <v>20</v>
      </c>
      <c r="B239" s="24">
        <v>2022.0</v>
      </c>
      <c r="C239" s="25">
        <f>'Single-Family'!C239+'Multi-Family'!C239+'Non-Residential - New Const'!C240</f>
        <v>11</v>
      </c>
      <c r="D239" s="25">
        <f>'Single-Family'!D239+'Multi-Family'!E239+'Non-Residential - New Const'!D240</f>
        <v>1943004.08</v>
      </c>
      <c r="E239" s="25">
        <f>'Single-Family'!E239+'Multi-Family'!F239+'Non-Residential - New Const'!E240</f>
        <v>10</v>
      </c>
      <c r="F239" s="25">
        <f>'Single-Family'!F239+'Multi-Family'!H239+'Non-Residential - New Const'!F240</f>
        <v>1930100</v>
      </c>
      <c r="G239" s="25">
        <f>'Single-Family'!G239+'Multi-Family'!I239+'Non-Residential - New Const'!G240</f>
        <v>142</v>
      </c>
      <c r="H239" s="25">
        <f>'Single-Family'!H239+'Multi-Family'!K239+'Non-Residential - New Const'!H240</f>
        <v>41161046</v>
      </c>
      <c r="I239" s="25">
        <f>'Single-Family'!I239+'Multi-Family'!I239+'Non-Residential - New Const'!I240</f>
        <v>103</v>
      </c>
      <c r="J239" s="25">
        <f>'Single-Family'!J239+'Multi-Family'!K239+'Non-Residential - New Const'!J240</f>
        <v>56082196.6</v>
      </c>
      <c r="K239" s="25">
        <f>'Single-Family'!K239+'Multi-Family'!O239+'Non-Residential - New Const'!K240</f>
        <v>1</v>
      </c>
      <c r="L239" s="25">
        <f>'Single-Family'!L239+'Multi-Family'!Q239+'Non-Residential - New Const'!L240</f>
        <v>680000</v>
      </c>
      <c r="M239" s="25">
        <f>'Single-Family'!M239+'Multi-Family'!R239+'Non-Residential - New Const'!M240</f>
        <v>3</v>
      </c>
      <c r="N239" s="25">
        <f>'Single-Family'!N239+'Multi-Family'!T239+'Non-Residential - New Const'!N240</f>
        <v>628892</v>
      </c>
      <c r="O239" s="25">
        <f>'Single-Family'!O239+'Multi-Family'!U239+'Non-Residential - New Const'!O240</f>
        <v>2</v>
      </c>
      <c r="P239" s="25">
        <f>'Single-Family'!P239+'Multi-Family'!W239+'Non-Residential - New Const'!P240</f>
        <v>900000</v>
      </c>
      <c r="Q239" s="25">
        <f>'Single-Family'!Q239+'Multi-Family'!X239+'Non-Residential - New Const'!Q240</f>
        <v>1</v>
      </c>
      <c r="R239" s="25">
        <f>'Single-Family'!R239+'Multi-Family'!Z239+'Non-Residential - New Const'!R240</f>
        <v>0</v>
      </c>
      <c r="S239" s="25">
        <f>'Single-Family'!S239+'Multi-Family'!AA239+'Non-Residential - New Const'!S240</f>
        <v>9</v>
      </c>
      <c r="T239" s="25">
        <f>'Single-Family'!T239+'Multi-Family'!AC239+'Non-Residential - New Const'!T240</f>
        <v>2493593</v>
      </c>
      <c r="U239" s="30">
        <f t="shared" ref="U239:V239" si="281">E239+S239+Q239+O239+M239+K239+I239+G239+C239</f>
        <v>282</v>
      </c>
      <c r="V239" s="31">
        <f t="shared" si="281"/>
        <v>105818831.7</v>
      </c>
      <c r="W239" s="51">
        <f>U239-Total!U226</f>
        <v>-22</v>
      </c>
      <c r="X239" s="52">
        <f>W239/Total!U226</f>
        <v>-0.07236842105</v>
      </c>
      <c r="Y239" s="53">
        <f>V239-Total!V226</f>
        <v>-162308241.6</v>
      </c>
      <c r="Z239" s="52">
        <f>Y239/Total!V226</f>
        <v>-0.6053407424</v>
      </c>
      <c r="AA239" s="53">
        <f t="shared" ref="AA239:AA249" si="283">AA238+Y239</f>
        <v>-412214192.9</v>
      </c>
      <c r="AB239" s="4"/>
      <c r="AC239" s="37">
        <v>9.585854598E7</v>
      </c>
      <c r="AD239" s="37">
        <v>1.0581883167999999E8</v>
      </c>
      <c r="AE239" s="37">
        <v>1.5982920332E8</v>
      </c>
      <c r="AF239" s="37">
        <v>1.9351090947E8</v>
      </c>
      <c r="AG239" s="37">
        <v>1.1717738141E8</v>
      </c>
      <c r="AH239" s="37">
        <v>1.0334015121999998E8</v>
      </c>
      <c r="AI239" s="37">
        <v>1.7420157251E8</v>
      </c>
      <c r="AJ239" s="37">
        <v>1.5277059384E8</v>
      </c>
      <c r="AK239" s="37">
        <v>1.0998315227000001E8</v>
      </c>
      <c r="AL239" s="37">
        <v>3.8397495667E8</v>
      </c>
      <c r="AM239" s="37">
        <v>1.4107784817000002E8</v>
      </c>
      <c r="AN239" s="37">
        <v>9.220301955E7</v>
      </c>
      <c r="AO239" s="4"/>
      <c r="AP239" s="4"/>
      <c r="AQ239" s="4"/>
    </row>
    <row r="240" ht="12.75" customHeight="1">
      <c r="A240" s="15" t="s">
        <v>21</v>
      </c>
      <c r="B240" s="24">
        <v>2022.0</v>
      </c>
      <c r="C240" s="25">
        <f>'Single-Family'!C240+'Multi-Family'!C240+'Non-Residential - New Const'!C241</f>
        <v>13</v>
      </c>
      <c r="D240" s="25">
        <f>'Single-Family'!D240+'Multi-Family'!E240+'Non-Residential - New Const'!D241</f>
        <v>2687509.28</v>
      </c>
      <c r="E240" s="25">
        <f>'Single-Family'!E240+'Multi-Family'!F240+'Non-Residential - New Const'!E241</f>
        <v>7</v>
      </c>
      <c r="F240" s="25">
        <f>'Single-Family'!F240+'Multi-Family'!H240+'Non-Residential - New Const'!F241</f>
        <v>2371033</v>
      </c>
      <c r="G240" s="25">
        <f>'Single-Family'!G240+'Multi-Family'!I240+'Non-Residential - New Const'!G241</f>
        <v>148</v>
      </c>
      <c r="H240" s="25">
        <f>'Single-Family'!H240+'Multi-Family'!K240+'Non-Residential - New Const'!H241</f>
        <v>42996703</v>
      </c>
      <c r="I240" s="25">
        <f>'Single-Family'!I240+'Multi-Family'!L240+'Non-Residential - New Const'!I241</f>
        <v>188</v>
      </c>
      <c r="J240" s="25">
        <f>'Single-Family'!J240+'Multi-Family'!N240+'Non-Residential - New Const'!J241</f>
        <v>93997399.04</v>
      </c>
      <c r="K240" s="25">
        <f>'Single-Family'!K240+'Multi-Family'!O240+'Non-Residential - New Const'!K241</f>
        <v>6</v>
      </c>
      <c r="L240" s="25">
        <f>'Single-Family'!L240+'Multi-Family'!Q240+'Non-Residential - New Const'!L241</f>
        <v>2760000</v>
      </c>
      <c r="M240" s="25">
        <f>'Single-Family'!M240+'Multi-Family'!R240+'Non-Residential - New Const'!M241</f>
        <v>5</v>
      </c>
      <c r="N240" s="25">
        <f>'Single-Family'!N240+'Multi-Family'!T240+'Non-Residential - New Const'!N241</f>
        <v>1402200</v>
      </c>
      <c r="O240" s="25">
        <f>'Single-Family'!O240+'Multi-Family'!U240+'Non-Residential - New Const'!O241</f>
        <v>0</v>
      </c>
      <c r="P240" s="25">
        <f>'Single-Family'!P240+'Multi-Family'!W240+'Non-Residential - New Const'!P241</f>
        <v>0</v>
      </c>
      <c r="Q240" s="25">
        <f>'Single-Family'!Q240+'Multi-Family'!X240+'Non-Residential - New Const'!Q241</f>
        <v>5</v>
      </c>
      <c r="R240" s="25">
        <f>'Single-Family'!R240+'Multi-Family'!Z240+'Non-Residential - New Const'!R241</f>
        <v>0</v>
      </c>
      <c r="S240" s="25">
        <f>'Single-Family'!S240+'Multi-Family'!AA240+'Non-Residential - New Const'!S241</f>
        <v>14</v>
      </c>
      <c r="T240" s="25">
        <f>'Single-Family'!T240+'Multi-Family'!AC240+'Non-Residential - New Const'!T241</f>
        <v>13614359</v>
      </c>
      <c r="U240" s="30">
        <f t="shared" ref="U240:V240" si="282">E240+S240+Q240+O240+M240+K240+I240+G240+C240</f>
        <v>386</v>
      </c>
      <c r="V240" s="31">
        <f t="shared" si="282"/>
        <v>159829203.3</v>
      </c>
      <c r="W240" s="51">
        <f>U240-Total!U227</f>
        <v>52</v>
      </c>
      <c r="X240" s="52">
        <f>W240/Total!U227</f>
        <v>0.1556886228</v>
      </c>
      <c r="Y240" s="53">
        <f>V240-Total!V227</f>
        <v>-48315218.02</v>
      </c>
      <c r="Z240" s="52">
        <f>Y240/Total!V227</f>
        <v>-0.2321235309</v>
      </c>
      <c r="AA240" s="53">
        <f t="shared" si="283"/>
        <v>-460529410.9</v>
      </c>
      <c r="AB240" s="4"/>
      <c r="AC240" s="57">
        <f t="shared" ref="AC240:AN240" si="284">AC239/$AC$137</f>
        <v>95.85854598</v>
      </c>
      <c r="AD240" s="57">
        <f t="shared" si="284"/>
        <v>105.8188317</v>
      </c>
      <c r="AE240" s="57">
        <f t="shared" si="284"/>
        <v>159.8292033</v>
      </c>
      <c r="AF240" s="57">
        <f t="shared" si="284"/>
        <v>193.5109095</v>
      </c>
      <c r="AG240" s="57">
        <f t="shared" si="284"/>
        <v>117.1773814</v>
      </c>
      <c r="AH240" s="57">
        <f t="shared" si="284"/>
        <v>103.3401512</v>
      </c>
      <c r="AI240" s="57">
        <f t="shared" si="284"/>
        <v>174.2015725</v>
      </c>
      <c r="AJ240" s="57">
        <f t="shared" si="284"/>
        <v>152.7705938</v>
      </c>
      <c r="AK240" s="57">
        <f t="shared" si="284"/>
        <v>109.9831523</v>
      </c>
      <c r="AL240" s="57">
        <f t="shared" si="284"/>
        <v>383.9749567</v>
      </c>
      <c r="AM240" s="57">
        <f t="shared" si="284"/>
        <v>141.0778482</v>
      </c>
      <c r="AN240" s="57">
        <f t="shared" si="284"/>
        <v>92.20301955</v>
      </c>
      <c r="AO240" s="4"/>
      <c r="AP240" s="4"/>
      <c r="AQ240" s="4"/>
    </row>
    <row r="241" ht="12.75" customHeight="1">
      <c r="A241" s="15" t="s">
        <v>22</v>
      </c>
      <c r="B241" s="24">
        <v>2022.0</v>
      </c>
      <c r="C241" s="25">
        <f>'Single-Family'!C241+'Multi-Family'!C241+'Non-Residential - New Const'!C242</f>
        <v>8</v>
      </c>
      <c r="D241" s="25">
        <f>'Single-Family'!D241+'Multi-Family'!E241+'Non-Residential - New Const'!D242</f>
        <v>1812670</v>
      </c>
      <c r="E241" s="25">
        <f>'Single-Family'!E241+'Multi-Family'!F241+'Non-Residential - New Const'!E242</f>
        <v>5</v>
      </c>
      <c r="F241" s="25">
        <f>'Single-Family'!F241+'Multi-Family'!H241+'Non-Residential - New Const'!F242</f>
        <v>1863462</v>
      </c>
      <c r="G241" s="25">
        <f>'Single-Family'!G241+'Multi-Family'!I241+'Non-Residential - New Const'!G242</f>
        <v>212</v>
      </c>
      <c r="H241" s="25">
        <f>'Single-Family'!H241+'Multi-Family'!K241+'Non-Residential - New Const'!H242</f>
        <v>76105715</v>
      </c>
      <c r="I241" s="25">
        <f>'Single-Family'!I241+'Multi-Family'!L241+'Non-Residential - New Const'!I242</f>
        <v>110</v>
      </c>
      <c r="J241" s="25">
        <f>'Single-Family'!J241+'Multi-Family'!N241+'Non-Residential - New Const'!J242</f>
        <v>81434514.47</v>
      </c>
      <c r="K241" s="25">
        <f>'Single-Family'!K241+'Multi-Family'!O241+'Non-Residential - New Const'!K242</f>
        <v>2</v>
      </c>
      <c r="L241" s="25">
        <f>'Single-Family'!L241+'Multi-Family'!Q241+'Non-Residential - New Const'!L242</f>
        <v>900000</v>
      </c>
      <c r="M241" s="25">
        <f>'Single-Family'!M241+'Multi-Family'!R241+'Non-Residential - New Const'!M242</f>
        <v>10</v>
      </c>
      <c r="N241" s="25">
        <f>'Single-Family'!N241+'Multi-Family'!T241+'Non-Residential - New Const'!N242</f>
        <v>2486538</v>
      </c>
      <c r="O241" s="25">
        <f>'Single-Family'!O241+'Multi-Family'!U241+'Non-Residential - New Const'!O242</f>
        <v>1</v>
      </c>
      <c r="P241" s="25">
        <f>'Single-Family'!P241+'Multi-Family'!W241+'Non-Residential - New Const'!P242</f>
        <v>250000</v>
      </c>
      <c r="Q241" s="25">
        <f>'Single-Family'!Q241+'Multi-Family'!X241+'Non-Residential - New Const'!Q242</f>
        <v>6</v>
      </c>
      <c r="R241" s="25">
        <f>'Single-Family'!R241+'Multi-Family'!Z241+'Non-Residential - New Const'!R242</f>
        <v>0</v>
      </c>
      <c r="S241" s="25">
        <f>'Single-Family'!S241+'Multi-Family'!AA241+'Non-Residential - New Const'!S242</f>
        <v>14</v>
      </c>
      <c r="T241" s="25">
        <f>'Single-Family'!T241+'Multi-Family'!AC241+'Non-Residential - New Const'!T242</f>
        <v>28658010</v>
      </c>
      <c r="U241" s="30">
        <f t="shared" ref="U241:V241" si="285">E241+S241+Q241+O241+M241+K241+I241+G241+C241</f>
        <v>368</v>
      </c>
      <c r="V241" s="31">
        <f t="shared" si="285"/>
        <v>193510909.5</v>
      </c>
      <c r="W241" s="51">
        <f>U241-Total!U228</f>
        <v>-69</v>
      </c>
      <c r="X241" s="52">
        <f>W241/Total!U228</f>
        <v>-0.1578947368</v>
      </c>
      <c r="Y241" s="53">
        <f>V241-Total!V228</f>
        <v>-628101446.5</v>
      </c>
      <c r="Z241" s="52">
        <f>Y241/Total!V228</f>
        <v>-0.7644741975</v>
      </c>
      <c r="AA241" s="53">
        <f t="shared" si="283"/>
        <v>-1088630857</v>
      </c>
      <c r="AB241" s="4"/>
      <c r="AC241" s="4"/>
      <c r="AD241" s="4"/>
      <c r="AE241" s="4"/>
      <c r="AF241" s="4"/>
      <c r="AG241" s="4"/>
      <c r="AH241" s="4"/>
      <c r="AI241" s="4"/>
      <c r="AJ241" s="4"/>
      <c r="AK241" s="4"/>
      <c r="AL241" s="4"/>
      <c r="AM241" s="4"/>
      <c r="AN241" s="4"/>
      <c r="AO241" s="4"/>
      <c r="AP241" s="4"/>
      <c r="AQ241" s="4"/>
    </row>
    <row r="242" ht="12.75" customHeight="1">
      <c r="A242" s="15" t="s">
        <v>23</v>
      </c>
      <c r="B242" s="24">
        <v>2022.0</v>
      </c>
      <c r="C242" s="25">
        <f>'Single-Family'!C242+'Multi-Family'!C242+'Non-Residential - New Const'!C243</f>
        <v>5</v>
      </c>
      <c r="D242" s="25">
        <f>'Single-Family'!D242+'Multi-Family'!E242+'Non-Residential - New Const'!D243</f>
        <v>1008716.87</v>
      </c>
      <c r="E242" s="25">
        <f>'Single-Family'!E242+'Multi-Family'!F242+'Non-Residential - New Const'!E243</f>
        <v>12</v>
      </c>
      <c r="F242" s="25">
        <f>'Single-Family'!F242+'Multi-Family'!H242+'Non-Residential - New Const'!F243</f>
        <v>5052500</v>
      </c>
      <c r="G242" s="25">
        <f>'Single-Family'!G242+'Multi-Family'!I242+'Non-Residential - New Const'!G243</f>
        <v>117</v>
      </c>
      <c r="H242" s="25">
        <f>'Single-Family'!H242+'Multi-Family'!K242+'Non-Residential - New Const'!H243</f>
        <v>44048023</v>
      </c>
      <c r="I242" s="25">
        <f>'Single-Family'!I242+'Multi-Family'!L242+'Non-Residential - New Const'!I243</f>
        <v>111</v>
      </c>
      <c r="J242" s="25">
        <f>'Single-Family'!J242+'Multi-Family'!N242+'Non-Residential - New Const'!J243</f>
        <v>55087359.54</v>
      </c>
      <c r="K242" s="25">
        <f>'Single-Family'!K242+'Multi-Family'!O242+'Non-Residential - New Const'!K243</f>
        <v>1</v>
      </c>
      <c r="L242" s="25">
        <f>'Single-Family'!L242+'Multi-Family'!Q242+'Non-Residential - New Const'!L243</f>
        <v>700000</v>
      </c>
      <c r="M242" s="25">
        <f>'Single-Family'!M242+'Multi-Family'!R242+'Non-Residential - New Const'!M243</f>
        <v>5</v>
      </c>
      <c r="N242" s="25">
        <f>'Single-Family'!N242+'Multi-Family'!T242+'Non-Residential - New Const'!N243</f>
        <v>1410619</v>
      </c>
      <c r="O242" s="25">
        <f>'Single-Family'!O242+'Multi-Family'!U242+'Non-Residential - New Const'!O243</f>
        <v>0</v>
      </c>
      <c r="P242" s="25">
        <f>'Single-Family'!P242+'Multi-Family'!W242+'Non-Residential - New Const'!P243</f>
        <v>0</v>
      </c>
      <c r="Q242" s="25">
        <f>'Single-Family'!Q242+'Multi-Family'!X242+'Non-Residential - New Const'!Q243</f>
        <v>5</v>
      </c>
      <c r="R242" s="25">
        <f>'Single-Family'!R242+'Multi-Family'!Z242+'Non-Residential - New Const'!R243</f>
        <v>0</v>
      </c>
      <c r="S242" s="25">
        <f>'Single-Family'!S242+'Multi-Family'!AA242+'Non-Residential - New Const'!S243</f>
        <v>12</v>
      </c>
      <c r="T242" s="25">
        <f>'Single-Family'!T242+'Multi-Family'!AC242+'Non-Residential - New Const'!T243</f>
        <v>9870163</v>
      </c>
      <c r="U242" s="30">
        <f t="shared" ref="U242:V242" si="286">E242+S242+Q242+O242+M242+K242+I242+G242+C242</f>
        <v>268</v>
      </c>
      <c r="V242" s="31">
        <f t="shared" si="286"/>
        <v>117177381.4</v>
      </c>
      <c r="W242" s="51">
        <f>U242-Total!U229</f>
        <v>-103</v>
      </c>
      <c r="X242" s="52">
        <f>W242/Total!U229</f>
        <v>-0.2776280323</v>
      </c>
      <c r="Y242" s="53">
        <f>V242-Total!V229</f>
        <v>-82535363.19</v>
      </c>
      <c r="Z242" s="52">
        <f>Y242/Total!V229</f>
        <v>-0.4132703867</v>
      </c>
      <c r="AA242" s="53">
        <f t="shared" si="283"/>
        <v>-1171166221</v>
      </c>
      <c r="AB242" s="4"/>
      <c r="AC242" s="4"/>
      <c r="AD242" s="4"/>
      <c r="AE242" s="4"/>
      <c r="AF242" s="4"/>
      <c r="AG242" s="4"/>
      <c r="AH242" s="4"/>
      <c r="AI242" s="4"/>
      <c r="AJ242" s="4"/>
      <c r="AK242" s="4"/>
      <c r="AL242" s="4"/>
      <c r="AM242" s="4"/>
      <c r="AN242" s="4"/>
      <c r="AO242" s="4"/>
      <c r="AP242" s="4"/>
      <c r="AQ242" s="4"/>
    </row>
    <row r="243" ht="12.75" customHeight="1">
      <c r="A243" s="15" t="s">
        <v>32</v>
      </c>
      <c r="B243" s="24">
        <v>2022.0</v>
      </c>
      <c r="C243" s="25">
        <f>'Single-Family'!C243+'Multi-Family'!C243+'Non-Residential - New Const'!C244</f>
        <v>12</v>
      </c>
      <c r="D243" s="25">
        <f>'Single-Family'!D243+'Multi-Family'!E243+'Non-Residential - New Const'!D244</f>
        <v>3789909.74</v>
      </c>
      <c r="E243" s="25">
        <f>'Single-Family'!E243+'Multi-Family'!F243+'Non-Residential - New Const'!E244</f>
        <v>24</v>
      </c>
      <c r="F243" s="25">
        <f>'Single-Family'!F243+'Multi-Family'!H243+'Non-Residential - New Const'!F244</f>
        <v>12899854</v>
      </c>
      <c r="G243" s="25">
        <f>'Single-Family'!G243+'Multi-Family'!I243+'Non-Residential - New Const'!G244</f>
        <v>138</v>
      </c>
      <c r="H243" s="25">
        <f>'Single-Family'!H243+'Multi-Family'!K243+'Non-Residential - New Const'!H244</f>
        <v>36099619</v>
      </c>
      <c r="I243" s="25">
        <f>'Single-Family'!I243+'Multi-Family'!L243+'Non-Residential - New Const'!I244</f>
        <v>93</v>
      </c>
      <c r="J243" s="25">
        <f>'Single-Family'!J243+'Multi-Family'!N243+'Non-Residential - New Const'!J244</f>
        <v>45535181.48</v>
      </c>
      <c r="K243" s="25">
        <f>'Single-Family'!K243+'Multi-Family'!O243+'Non-Residential - New Const'!K244</f>
        <v>1</v>
      </c>
      <c r="L243" s="25">
        <f>'Single-Family'!L243+'Multi-Family'!Q243+'Non-Residential - New Const'!L244</f>
        <v>480000</v>
      </c>
      <c r="M243" s="25">
        <f>'Single-Family'!M243+'Multi-Family'!R243+'Non-Residential - New Const'!M244</f>
        <v>6</v>
      </c>
      <c r="N243" s="25">
        <f>'Single-Family'!N243+'Multi-Family'!T243+'Non-Residential - New Const'!N244</f>
        <v>2110542</v>
      </c>
      <c r="O243" s="25">
        <f>'Single-Family'!O243+'Multi-Family'!U243+'Non-Residential - New Const'!O244</f>
        <v>0</v>
      </c>
      <c r="P243" s="25">
        <f>'Single-Family'!P243+'Multi-Family'!W243+'Non-Residential - New Const'!P244</f>
        <v>0</v>
      </c>
      <c r="Q243" s="25">
        <f>'Single-Family'!Q243+'Multi-Family'!X243+'Non-Residential - New Const'!Q244</f>
        <v>4</v>
      </c>
      <c r="R243" s="25">
        <f>'Single-Family'!R243+'Multi-Family'!Z243+'Non-Residential - New Const'!R244</f>
        <v>0</v>
      </c>
      <c r="S243" s="25">
        <f>'Single-Family'!S243+'Multi-Family'!AA243+'Non-Residential - New Const'!S244</f>
        <v>11</v>
      </c>
      <c r="T243" s="25">
        <f>'Single-Family'!T243+'Multi-Family'!AC243+'Non-Residential - New Const'!T244</f>
        <v>2425045</v>
      </c>
      <c r="U243" s="30">
        <f t="shared" ref="U243:V243" si="287">E243+S243+Q243+O243+M243+K243+I243+G243+C243</f>
        <v>289</v>
      </c>
      <c r="V243" s="31">
        <f t="shared" si="287"/>
        <v>103340151.2</v>
      </c>
      <c r="W243" s="51">
        <f>U243-Total!U230</f>
        <v>-131</v>
      </c>
      <c r="X243" s="52">
        <f>W243/Total!U230</f>
        <v>-0.3119047619</v>
      </c>
      <c r="Y243" s="53">
        <f>V243-Total!V230</f>
        <v>-211721022.5</v>
      </c>
      <c r="Z243" s="52">
        <f>Y243/Total!V230</f>
        <v>-0.6719997262</v>
      </c>
      <c r="AA243" s="53">
        <f t="shared" si="283"/>
        <v>-1382887243</v>
      </c>
      <c r="AB243" s="4"/>
      <c r="AC243" s="4"/>
      <c r="AD243" s="4"/>
      <c r="AE243" s="4"/>
      <c r="AF243" s="4"/>
      <c r="AG243" s="4"/>
      <c r="AH243" s="4"/>
      <c r="AI243" s="4"/>
      <c r="AJ243" s="4"/>
      <c r="AK243" s="4"/>
      <c r="AL243" s="4"/>
      <c r="AM243" s="4"/>
      <c r="AN243" s="4"/>
      <c r="AO243" s="4"/>
      <c r="AP243" s="4"/>
      <c r="AQ243" s="4"/>
    </row>
    <row r="244" ht="12.75" customHeight="1">
      <c r="A244" s="15" t="s">
        <v>25</v>
      </c>
      <c r="B244" s="24">
        <v>2022.0</v>
      </c>
      <c r="C244" s="25">
        <f>'Single-Family'!C244+'Multi-Family'!C244+'Non-Residential - New Const'!C245</f>
        <v>6</v>
      </c>
      <c r="D244" s="25">
        <f>'Single-Family'!D244+'Multi-Family'!E244+'Non-Residential - New Const'!D245</f>
        <v>6627744.74</v>
      </c>
      <c r="E244" s="25">
        <f>'Single-Family'!E244+'Multi-Family'!F244+'Non-Residential - New Const'!E245</f>
        <v>15</v>
      </c>
      <c r="F244" s="25">
        <f>'Single-Family'!F244+'Multi-Family'!H244+'Non-Residential - New Const'!F245</f>
        <v>4266322</v>
      </c>
      <c r="G244" s="25">
        <f>'Single-Family'!G244+'Multi-Family'!I244+'Non-Residential - New Const'!G245</f>
        <v>103</v>
      </c>
      <c r="H244" s="25">
        <f>'Single-Family'!H244+'Multi-Family'!K244+'Non-Residential - New Const'!H245</f>
        <v>84066513</v>
      </c>
      <c r="I244" s="25">
        <f>'Single-Family'!I244+'Multi-Family'!L244+'Non-Residential - New Const'!I245</f>
        <v>90</v>
      </c>
      <c r="J244" s="25">
        <f>'Single-Family'!J244+'Multi-Family'!N244+'Non-Residential - New Const'!J245</f>
        <v>72289399.77</v>
      </c>
      <c r="K244" s="25">
        <f>'Single-Family'!K244+'Multi-Family'!O244+'Non-Residential - New Const'!K245</f>
        <v>3</v>
      </c>
      <c r="L244" s="25">
        <f>'Single-Family'!L244+'Multi-Family'!Q244+'Non-Residential - New Const'!L245</f>
        <v>1470000</v>
      </c>
      <c r="M244" s="25">
        <f>'Single-Family'!M244+'Multi-Family'!R244+'Non-Residential - New Const'!M245</f>
        <v>9</v>
      </c>
      <c r="N244" s="25">
        <f>'Single-Family'!N244+'Multi-Family'!T244+'Non-Residential - New Const'!N245</f>
        <v>2507944</v>
      </c>
      <c r="O244" s="25">
        <f>'Single-Family'!O244+'Multi-Family'!U244+'Non-Residential - New Const'!O245</f>
        <v>0</v>
      </c>
      <c r="P244" s="25">
        <f>'Single-Family'!P244+'Multi-Family'!W244+'Non-Residential - New Const'!P245</f>
        <v>0</v>
      </c>
      <c r="Q244" s="25">
        <f>'Single-Family'!Q244+'Multi-Family'!X244+'Non-Residential - New Const'!Q245</f>
        <v>7</v>
      </c>
      <c r="R244" s="25">
        <f>'Single-Family'!R244+'Multi-Family'!Z244+'Non-Residential - New Const'!R245</f>
        <v>0</v>
      </c>
      <c r="S244" s="25">
        <f>'Single-Family'!S244+'Multi-Family'!AA244+'Non-Residential - New Const'!S245</f>
        <v>13</v>
      </c>
      <c r="T244" s="25">
        <f>'Single-Family'!T244+'Multi-Family'!AC244+'Non-Residential - New Const'!T245</f>
        <v>2973649</v>
      </c>
      <c r="U244" s="30">
        <f t="shared" ref="U244:V244" si="288">E244+S244+Q244+O244+M244+K244+I244+G244+C244</f>
        <v>246</v>
      </c>
      <c r="V244" s="31">
        <f t="shared" si="288"/>
        <v>174201572.5</v>
      </c>
      <c r="W244" s="51">
        <f>U244-Total!U231</f>
        <v>-7</v>
      </c>
      <c r="X244" s="52">
        <f>W244/Total!U231</f>
        <v>-0.02766798419</v>
      </c>
      <c r="Y244" s="53">
        <f>V244-Total!V231</f>
        <v>9232504.52</v>
      </c>
      <c r="Z244" s="52">
        <f>Y244/Total!V231</f>
        <v>0.05596506444</v>
      </c>
      <c r="AA244" s="53">
        <f t="shared" si="283"/>
        <v>-1373654738</v>
      </c>
      <c r="AB244" s="4"/>
      <c r="AC244" s="4"/>
      <c r="AD244" s="4"/>
      <c r="AE244" s="4"/>
      <c r="AF244" s="4"/>
      <c r="AG244" s="4"/>
      <c r="AH244" s="4"/>
      <c r="AI244" s="4"/>
      <c r="AJ244" s="4"/>
      <c r="AK244" s="4"/>
      <c r="AL244" s="4"/>
      <c r="AM244" s="4"/>
      <c r="AN244" s="4"/>
      <c r="AO244" s="4"/>
      <c r="AP244" s="4"/>
      <c r="AQ244" s="4"/>
    </row>
    <row r="245" ht="12.75" customHeight="1">
      <c r="A245" s="15" t="s">
        <v>26</v>
      </c>
      <c r="B245" s="24">
        <v>2022.0</v>
      </c>
      <c r="C245" s="25">
        <f>'Single-Family'!C245+'Multi-Family'!C245+'Non-Residential - New Const'!C246</f>
        <v>6</v>
      </c>
      <c r="D245" s="25">
        <f>'Single-Family'!D245+'Multi-Family'!E245+'Non-Residential - New Const'!D246</f>
        <v>978464</v>
      </c>
      <c r="E245" s="25">
        <f>'Single-Family'!E245+'Multi-Family'!F245+'Non-Residential - New Const'!E246</f>
        <v>15</v>
      </c>
      <c r="F245" s="25">
        <f>'Single-Family'!F245+'Multi-Family'!H245+'Non-Residential - New Const'!F246</f>
        <v>4503559</v>
      </c>
      <c r="G245" s="25">
        <f>'Single-Family'!G245+'Multi-Family'!I245+'Non-Residential - New Const'!G246</f>
        <v>109</v>
      </c>
      <c r="H245" s="25">
        <f>'Single-Family'!H245+'Multi-Family'!K245+'Non-Residential - New Const'!H246</f>
        <v>22204919</v>
      </c>
      <c r="I245" s="25">
        <f>'Single-Family'!I245+'Multi-Family'!L245+'Non-Residential - New Const'!I246</f>
        <v>118</v>
      </c>
      <c r="J245" s="25">
        <f>'Single-Family'!J245+'Multi-Family'!N245+'Non-Residential - New Const'!J246</f>
        <v>120979773.8</v>
      </c>
      <c r="K245" s="25">
        <f>'Single-Family'!K245+'Multi-Family'!O245+'Non-Residential - New Const'!K246</f>
        <v>2</v>
      </c>
      <c r="L245" s="25">
        <f>'Single-Family'!L245+'Multi-Family'!Q245+'Non-Residential - New Const'!L246</f>
        <v>711000</v>
      </c>
      <c r="M245" s="25">
        <f>'Single-Family'!M245+'Multi-Family'!R245+'Non-Residential - New Const'!M246</f>
        <v>8</v>
      </c>
      <c r="N245" s="25">
        <f>'Single-Family'!N245+'Multi-Family'!T245+'Non-Residential - New Const'!N246</f>
        <v>3392878</v>
      </c>
      <c r="O245" s="25">
        <f>'Single-Family'!O245+'Multi-Family'!U245+'Non-Residential - New Const'!O246</f>
        <v>0</v>
      </c>
      <c r="P245" s="25">
        <f>'Single-Family'!P245+'Multi-Family'!W245+'Non-Residential - New Const'!P246</f>
        <v>0</v>
      </c>
      <c r="Q245" s="25">
        <f>'Single-Family'!Q245+'Multi-Family'!X245+'Non-Residential - New Const'!Q246</f>
        <v>5</v>
      </c>
      <c r="R245" s="25">
        <f>'Single-Family'!R245+'Multi-Family'!Z245+'Non-Residential - New Const'!R246</f>
        <v>0</v>
      </c>
      <c r="S245" s="25">
        <f>'Single-Family'!S245+'Multi-Family'!AA245+'Non-Residential - New Const'!S246</f>
        <v>0</v>
      </c>
      <c r="T245" s="25">
        <f>'Single-Family'!T245+'Multi-Family'!AC245+'Non-Residential - New Const'!T246</f>
        <v>0</v>
      </c>
      <c r="U245" s="30">
        <f t="shared" ref="U245:V245" si="289">E245+S245+Q245+O245+M245+K245+I245+G245+C245</f>
        <v>263</v>
      </c>
      <c r="V245" s="31">
        <f t="shared" si="289"/>
        <v>152770593.8</v>
      </c>
      <c r="W245" s="51">
        <f>U245-Total!U232</f>
        <v>-1</v>
      </c>
      <c r="X245" s="52">
        <f>W245/Total!U232</f>
        <v>-0.003787878788</v>
      </c>
      <c r="Y245" s="53">
        <f>V245-Total!V232</f>
        <v>75482090.21</v>
      </c>
      <c r="Z245" s="52">
        <f>Y245/Total!V232</f>
        <v>0.976627657</v>
      </c>
      <c r="AA245" s="53">
        <f t="shared" si="283"/>
        <v>-1298172648</v>
      </c>
      <c r="AB245" s="4"/>
      <c r="AC245" s="4"/>
      <c r="AD245" s="4"/>
      <c r="AE245" s="4"/>
      <c r="AF245" s="4"/>
      <c r="AG245" s="4"/>
      <c r="AH245" s="4"/>
      <c r="AI245" s="4"/>
      <c r="AJ245" s="4"/>
      <c r="AK245" s="4"/>
      <c r="AL245" s="4"/>
      <c r="AM245" s="4"/>
      <c r="AN245" s="4"/>
      <c r="AO245" s="4"/>
      <c r="AP245" s="4"/>
      <c r="AQ245" s="4"/>
    </row>
    <row r="246" ht="12.75" customHeight="1">
      <c r="A246" s="15" t="s">
        <v>27</v>
      </c>
      <c r="B246" s="24">
        <v>2022.0</v>
      </c>
      <c r="C246" s="25">
        <f>'Single-Family'!C246+'Multi-Family'!C246+'Non-Residential - New Const'!C247</f>
        <v>10</v>
      </c>
      <c r="D246" s="25">
        <f>'Single-Family'!D246+'Multi-Family'!E246+'Non-Residential - New Const'!D247</f>
        <v>1720545</v>
      </c>
      <c r="E246" s="25">
        <f>'Single-Family'!E246+'Multi-Family'!F246+'Non-Residential - New Const'!E247</f>
        <v>11</v>
      </c>
      <c r="F246" s="25">
        <f>'Single-Family'!F246+'Multi-Family'!H246+'Non-Residential - New Const'!F247</f>
        <v>1805000</v>
      </c>
      <c r="G246" s="25">
        <f>'Single-Family'!G246+'Multi-Family'!I246+'Non-Residential - New Const'!G247</f>
        <v>101</v>
      </c>
      <c r="H246" s="25">
        <f>'Single-Family'!H246+'Multi-Family'!K246+'Non-Residential - New Const'!H247</f>
        <v>32138154</v>
      </c>
      <c r="I246" s="25">
        <f>'Single-Family'!I246+'Multi-Family'!L246+'Non-Residential - New Const'!I247</f>
        <v>99</v>
      </c>
      <c r="J246" s="25">
        <f>'Single-Family'!J246+'Multi-Family'!N246+'Non-Residential - New Const'!J247</f>
        <v>72437831.27</v>
      </c>
      <c r="K246" s="25">
        <f>'Single-Family'!K246+'Multi-Family'!O246+'Non-Residential - New Const'!K247</f>
        <v>0</v>
      </c>
      <c r="L246" s="25">
        <f>'Single-Family'!L246+'Multi-Family'!Q246+'Non-Residential - New Const'!L247</f>
        <v>0</v>
      </c>
      <c r="M246" s="25">
        <f>'Single-Family'!M246+'Multi-Family'!R246+'Non-Residential - New Const'!M247</f>
        <v>7</v>
      </c>
      <c r="N246" s="25">
        <f>'Single-Family'!N246+'Multi-Family'!T246+'Non-Residential - New Const'!N247</f>
        <v>1881622</v>
      </c>
      <c r="O246" s="25">
        <f>'Single-Family'!O246+'Multi-Family'!U246+'Non-Residential - New Const'!O247</f>
        <v>0</v>
      </c>
      <c r="P246" s="25">
        <f>'Single-Family'!P246+'Multi-Family'!W246+'Non-Residential - New Const'!P247</f>
        <v>0</v>
      </c>
      <c r="Q246" s="25">
        <f>'Single-Family'!Q246+'Multi-Family'!X246+'Non-Residential - New Const'!Q247</f>
        <v>11</v>
      </c>
      <c r="R246" s="25">
        <f>'Single-Family'!R246+'Multi-Family'!Z246+'Non-Residential - New Const'!R247</f>
        <v>0</v>
      </c>
      <c r="S246" s="25">
        <f>'Single-Family'!S246+'Multi-Family'!AA246+'Non-Residential - New Const'!S247</f>
        <v>0</v>
      </c>
      <c r="T246" s="25">
        <f>'Single-Family'!T246+'Multi-Family'!AC246+'Non-Residential - New Const'!T247</f>
        <v>0</v>
      </c>
      <c r="U246" s="30">
        <f t="shared" ref="U246:V246" si="290">E246+S246+Q246+O246+M246+K246+I246+G246+C246</f>
        <v>239</v>
      </c>
      <c r="V246" s="31">
        <f t="shared" si="290"/>
        <v>109983152.3</v>
      </c>
      <c r="W246" s="51">
        <f>U246-Total!U233</f>
        <v>-78</v>
      </c>
      <c r="X246" s="52">
        <f>W246/Total!U233</f>
        <v>-0.2460567823</v>
      </c>
      <c r="Y246" s="53">
        <f>V246-Total!V233</f>
        <v>-100254566.4</v>
      </c>
      <c r="Z246" s="52">
        <f>Y246/Total!V233</f>
        <v>-0.4768628913</v>
      </c>
      <c r="AA246" s="53">
        <f t="shared" si="283"/>
        <v>-1398427215</v>
      </c>
      <c r="AB246" s="4"/>
      <c r="AC246" s="4"/>
      <c r="AD246" s="4"/>
      <c r="AE246" s="4"/>
      <c r="AF246" s="4"/>
      <c r="AG246" s="4"/>
      <c r="AH246" s="4"/>
      <c r="AI246" s="4"/>
      <c r="AJ246" s="4"/>
      <c r="AK246" s="4"/>
      <c r="AL246" s="4"/>
      <c r="AM246" s="4"/>
      <c r="AN246" s="4"/>
      <c r="AO246" s="4"/>
      <c r="AP246" s="4"/>
      <c r="AQ246" s="4"/>
    </row>
    <row r="247" ht="12.75" customHeight="1">
      <c r="A247" s="15" t="s">
        <v>28</v>
      </c>
      <c r="B247" s="24">
        <v>2022.0</v>
      </c>
      <c r="C247" s="25">
        <f>'Single-Family'!C247+'Multi-Family'!C247+'Non-Residential - New Const'!C248</f>
        <v>5</v>
      </c>
      <c r="D247" s="25">
        <f>'Single-Family'!D247+'Multi-Family'!E247+'Non-Residential - New Const'!D248</f>
        <v>785715</v>
      </c>
      <c r="E247" s="25">
        <f>'Single-Family'!E247+'Multi-Family'!F247+'Non-Residential - New Const'!E248</f>
        <v>10</v>
      </c>
      <c r="F247" s="25">
        <f>'Single-Family'!F247+'Multi-Family'!H247+'Non-Residential - New Const'!F248</f>
        <v>6731073</v>
      </c>
      <c r="G247" s="25">
        <f>'Single-Family'!G247+'Multi-Family'!I247+'Non-Residential - New Const'!G248</f>
        <v>137</v>
      </c>
      <c r="H247" s="25">
        <f>'Single-Family'!H247+'Multi-Family'!K247+'Non-Residential - New Const'!H248</f>
        <v>62126481</v>
      </c>
      <c r="I247" s="25">
        <f>'Single-Family'!I247+'Multi-Family'!L247+'Non-Residential - New Const'!I248</f>
        <v>109</v>
      </c>
      <c r="J247" s="25">
        <f>'Single-Family'!J247+'Multi-Family'!N247+'Non-Residential - New Const'!J248</f>
        <v>311033617.7</v>
      </c>
      <c r="K247" s="25">
        <f>'Single-Family'!K247+'Multi-Family'!O247+'Non-Residential - New Const'!K248</f>
        <v>0</v>
      </c>
      <c r="L247" s="25">
        <f>'Single-Family'!L247+'Multi-Family'!Q247+'Non-Residential - New Const'!L248</f>
        <v>0</v>
      </c>
      <c r="M247" s="25">
        <f>'Single-Family'!M247+'Multi-Family'!R247+'Non-Residential - New Const'!M248</f>
        <v>11</v>
      </c>
      <c r="N247" s="25">
        <f>'Single-Family'!N247+'Multi-Family'!T247+'Non-Residential - New Const'!N248</f>
        <v>3298070</v>
      </c>
      <c r="O247" s="25">
        <f>'Single-Family'!O247+'Multi-Family'!U247+'Non-Residential - New Const'!O248</f>
        <v>0</v>
      </c>
      <c r="P247" s="25">
        <f>'Single-Family'!P247+'Multi-Family'!W247+'Non-Residential - New Const'!P248</f>
        <v>0</v>
      </c>
      <c r="Q247" s="25">
        <f>'Single-Family'!Q247+'Multi-Family'!X247+'Non-Residential - New Const'!Q248</f>
        <v>4</v>
      </c>
      <c r="R247" s="25">
        <f>'Single-Family'!R247+'Multi-Family'!Z247+'Non-Residential - New Const'!R248</f>
        <v>0</v>
      </c>
      <c r="S247" s="25">
        <f>'Single-Family'!S247+'Multi-Family'!AA247+'Non-Residential - New Const'!S248</f>
        <v>0</v>
      </c>
      <c r="T247" s="25">
        <f>'Single-Family'!T247+'Multi-Family'!AC247+'Non-Residential - New Const'!T248</f>
        <v>0</v>
      </c>
      <c r="U247" s="30">
        <f t="shared" ref="U247:V247" si="291">E247+S247+Q247+O247+M247+K247+I247+G247+C247</f>
        <v>276</v>
      </c>
      <c r="V247" s="31">
        <f t="shared" si="291"/>
        <v>383974956.7</v>
      </c>
      <c r="W247" s="51">
        <f>U247-Total!U234</f>
        <v>-51</v>
      </c>
      <c r="X247" s="52">
        <f>W247/Total!U234</f>
        <v>-0.1559633028</v>
      </c>
      <c r="Y247" s="53">
        <f>V247-Total!V234</f>
        <v>267325139.9</v>
      </c>
      <c r="Z247" s="52">
        <f>Y247/Total!V234</f>
        <v>2.291689324</v>
      </c>
      <c r="AA247" s="53">
        <f t="shared" si="283"/>
        <v>-1131102075</v>
      </c>
      <c r="AB247" s="4"/>
      <c r="AC247" s="4"/>
      <c r="AD247" s="4"/>
      <c r="AE247" s="4"/>
      <c r="AF247" s="4"/>
      <c r="AG247" s="4"/>
      <c r="AH247" s="4"/>
      <c r="AI247" s="4"/>
      <c r="AJ247" s="4"/>
      <c r="AK247" s="4"/>
      <c r="AL247" s="4"/>
      <c r="AM247" s="4"/>
      <c r="AN247" s="4"/>
      <c r="AO247" s="4"/>
      <c r="AP247" s="4"/>
      <c r="AQ247" s="4"/>
    </row>
    <row r="248" ht="12.75" customHeight="1">
      <c r="A248" s="15" t="s">
        <v>29</v>
      </c>
      <c r="B248" s="24">
        <v>2022.0</v>
      </c>
      <c r="C248" s="25">
        <f>'Single-Family'!C248+'Multi-Family'!C248+'Non-Residential - New Const'!C249</f>
        <v>8</v>
      </c>
      <c r="D248" s="25">
        <f>'Single-Family'!D248+'Multi-Family'!E248+'Non-Residential - New Const'!D249</f>
        <v>1780630</v>
      </c>
      <c r="E248" s="25">
        <f>'Single-Family'!E248+'Multi-Family'!F248+'Non-Residential - New Const'!E249</f>
        <v>15</v>
      </c>
      <c r="F248" s="25">
        <f>'Single-Family'!F248+'Multi-Family'!H248+'Non-Residential - New Const'!F249</f>
        <v>30152868</v>
      </c>
      <c r="G248" s="25">
        <f>'Single-Family'!G248+'Multi-Family'!I248+'Non-Residential - New Const'!G249</f>
        <v>86</v>
      </c>
      <c r="H248" s="25">
        <f>'Single-Family'!H248+'Multi-Family'!K248+'Non-Residential - New Const'!H249</f>
        <v>75927423</v>
      </c>
      <c r="I248" s="25">
        <f>'Single-Family'!I248+'Multi-Family'!L248+'Non-Residential - New Const'!I249</f>
        <v>85</v>
      </c>
      <c r="J248" s="25">
        <f>'Single-Family'!J248+'Multi-Family'!N248+'Non-Residential - New Const'!J249</f>
        <v>28751686.17</v>
      </c>
      <c r="K248" s="25">
        <f>'Single-Family'!K248+'Multi-Family'!O248+'Non-Residential - New Const'!K249</f>
        <v>1</v>
      </c>
      <c r="L248" s="25">
        <f>'Single-Family'!L248+'Multi-Family'!Q248+'Non-Residential - New Const'!L249</f>
        <v>2717881</v>
      </c>
      <c r="M248" s="25">
        <f>'Single-Family'!M248+'Multi-Family'!R248+'Non-Residential - New Const'!M249</f>
        <v>5</v>
      </c>
      <c r="N248" s="25">
        <f>'Single-Family'!N248+'Multi-Family'!T248+'Non-Residential - New Const'!N249</f>
        <v>1747360</v>
      </c>
      <c r="O248" s="25">
        <f>'Single-Family'!O248+'Multi-Family'!U248+'Non-Residential - New Const'!O249</f>
        <v>0</v>
      </c>
      <c r="P248" s="25">
        <f>'Single-Family'!P248+'Multi-Family'!W248+'Non-Residential - New Const'!P249</f>
        <v>0</v>
      </c>
      <c r="Q248" s="25">
        <f>'Single-Family'!Q248+'Multi-Family'!X248+'Non-Residential - New Const'!Q249</f>
        <v>5</v>
      </c>
      <c r="R248" s="25">
        <f>'Single-Family'!R248+'Multi-Family'!Z248+'Non-Residential - New Const'!R249</f>
        <v>0</v>
      </c>
      <c r="S248" s="25">
        <f>'Single-Family'!S248+'Multi-Family'!AA248+'Non-Residential - New Const'!S249</f>
        <v>0</v>
      </c>
      <c r="T248" s="25">
        <f>'Single-Family'!T248+'Multi-Family'!AC248+'Non-Residential - New Const'!T249</f>
        <v>0</v>
      </c>
      <c r="U248" s="30">
        <f t="shared" ref="U248:V248" si="292">E248+S248+Q248+O248+M248+K248+I248+G248+C248</f>
        <v>205</v>
      </c>
      <c r="V248" s="31">
        <f t="shared" si="292"/>
        <v>141077848.2</v>
      </c>
      <c r="W248" s="51">
        <f>U248-Total!U235</f>
        <v>-101</v>
      </c>
      <c r="X248" s="52">
        <f>W248/Total!U235</f>
        <v>-0.3300653595</v>
      </c>
      <c r="Y248" s="53">
        <f>V248-Total!V235</f>
        <v>36963075.81</v>
      </c>
      <c r="Z248" s="52">
        <f>Y248/Total!V235</f>
        <v>0.3550223947</v>
      </c>
      <c r="AA248" s="53">
        <f t="shared" si="283"/>
        <v>-1094138999</v>
      </c>
      <c r="AB248" s="4"/>
      <c r="AC248" s="4"/>
      <c r="AD248" s="4"/>
      <c r="AE248" s="4"/>
      <c r="AF248" s="4"/>
      <c r="AG248" s="4"/>
      <c r="AH248" s="4"/>
      <c r="AI248" s="4"/>
      <c r="AJ248" s="4"/>
      <c r="AK248" s="4"/>
      <c r="AL248" s="4"/>
      <c r="AM248" s="4"/>
      <c r="AN248" s="4"/>
      <c r="AO248" s="4"/>
      <c r="AP248" s="4"/>
      <c r="AQ248" s="4"/>
    </row>
    <row r="249" ht="12.75" customHeight="1">
      <c r="A249" s="15" t="s">
        <v>30</v>
      </c>
      <c r="B249" s="24">
        <v>2022.0</v>
      </c>
      <c r="C249" s="25">
        <f>'Single-Family'!C249+'Multi-Family'!C249+'Non-Residential - New Const'!C250</f>
        <v>3</v>
      </c>
      <c r="D249" s="25">
        <f>'Single-Family'!D249+'Multi-Family'!E249+'Non-Residential - New Const'!D250</f>
        <v>1387714</v>
      </c>
      <c r="E249" s="25">
        <f>'Single-Family'!E249+'Multi-Family'!F249+'Non-Residential - New Const'!E250</f>
        <v>11</v>
      </c>
      <c r="F249" s="25">
        <f>'Single-Family'!F249+'Multi-Family'!H249+'Non-Residential - New Const'!F250</f>
        <v>2959440</v>
      </c>
      <c r="G249" s="25">
        <f>'Single-Family'!G249+'Multi-Family'!I249+'Non-Residential - New Const'!G250</f>
        <v>85</v>
      </c>
      <c r="H249" s="25">
        <f>'Single-Family'!H249+'Multi-Family'!K249+'Non-Residential - New Const'!H250</f>
        <v>39899790</v>
      </c>
      <c r="I249" s="25">
        <f>'Single-Family'!I249+'Multi-Family'!L249+'Non-Residential - New Const'!I250</f>
        <v>57</v>
      </c>
      <c r="J249" s="25">
        <f>'Single-Family'!J249+'Multi-Family'!N249+'Non-Residential - New Const'!J250</f>
        <v>45790966.55</v>
      </c>
      <c r="K249" s="25">
        <f>'Single-Family'!K249+'Multi-Family'!O249+'Non-Residential - New Const'!K250</f>
        <v>1</v>
      </c>
      <c r="L249" s="25">
        <f>'Single-Family'!L249+'Multi-Family'!Q249+'Non-Residential - New Const'!L250</f>
        <v>400000</v>
      </c>
      <c r="M249" s="25">
        <f>'Single-Family'!M249+'Multi-Family'!R249+'Non-Residential - New Const'!M250</f>
        <v>8</v>
      </c>
      <c r="N249" s="25">
        <f>'Single-Family'!N249+'Multi-Family'!T249+'Non-Residential - New Const'!N250</f>
        <v>1765109</v>
      </c>
      <c r="O249" s="25">
        <f>'Single-Family'!O249+'Multi-Family'!U249+'Non-Residential - New Const'!O250</f>
        <v>0</v>
      </c>
      <c r="P249" s="25">
        <f>'Single-Family'!P249+'Multi-Family'!W249+'Non-Residential - New Const'!P250</f>
        <v>0</v>
      </c>
      <c r="Q249" s="25">
        <f>'Single-Family'!Q249+'Multi-Family'!X249+'Non-Residential - New Const'!Q250</f>
        <v>1</v>
      </c>
      <c r="R249" s="25">
        <f>'Single-Family'!R249+'Multi-Family'!Z249+'Non-Residential - New Const'!R250</f>
        <v>0</v>
      </c>
      <c r="S249" s="25">
        <f>'Single-Family'!S249+'Multi-Family'!AA249+'Non-Residential - New Const'!S250</f>
        <v>0</v>
      </c>
      <c r="T249" s="25">
        <f>'Single-Family'!T249+'Multi-Family'!AC249+'Non-Residential - New Const'!T250</f>
        <v>0</v>
      </c>
      <c r="U249" s="30">
        <f t="shared" ref="U249:V249" si="293">E249+S249+Q249+O249+M249+K249+I249+G249+C249</f>
        <v>166</v>
      </c>
      <c r="V249" s="31">
        <f t="shared" si="293"/>
        <v>92203019.55</v>
      </c>
      <c r="W249" s="51">
        <f>U249-Total!U236</f>
        <v>-111</v>
      </c>
      <c r="X249" s="52">
        <f>W249/Total!U236</f>
        <v>-0.4007220217</v>
      </c>
      <c r="Y249" s="53">
        <f>V249-Total!V236</f>
        <v>-292506190.8</v>
      </c>
      <c r="Z249" s="52">
        <f>Y249/Total!V236</f>
        <v>-0.7603306158</v>
      </c>
      <c r="AA249" s="53">
        <f t="shared" si="283"/>
        <v>-1386645190</v>
      </c>
      <c r="AB249" s="4"/>
      <c r="AC249" s="4"/>
      <c r="AD249" s="4"/>
      <c r="AE249" s="4"/>
      <c r="AF249" s="4"/>
      <c r="AG249" s="4"/>
      <c r="AH249" s="4"/>
      <c r="AI249" s="4"/>
      <c r="AJ249" s="4"/>
      <c r="AK249" s="4"/>
      <c r="AL249" s="4"/>
      <c r="AM249" s="4"/>
      <c r="AN249" s="4"/>
      <c r="AO249" s="4"/>
      <c r="AP249" s="4"/>
      <c r="AQ249" s="4"/>
    </row>
    <row r="250" ht="12.75" customHeight="1">
      <c r="A250" s="23" t="s">
        <v>31</v>
      </c>
      <c r="B250" s="71">
        <v>2022.0</v>
      </c>
      <c r="C250" s="70">
        <f>'Single-Family'!C250+'Multi-Family'!C250+'Non-Residential - New Const'!C251</f>
        <v>88</v>
      </c>
      <c r="D250" s="70">
        <f>'Single-Family'!D250+'Multi-Family'!E250+'Non-Residential - New Const'!D251</f>
        <v>24638542.71</v>
      </c>
      <c r="E250" s="70">
        <f>'Single-Family'!E250+'Multi-Family'!F250+'Non-Residential - New Const'!E251</f>
        <v>138</v>
      </c>
      <c r="F250" s="70">
        <f>'Single-Family'!F250+'Multi-Family'!H250+'Non-Residential - New Const'!F251</f>
        <v>75650211</v>
      </c>
      <c r="G250" s="70">
        <f>'Single-Family'!G250+'Multi-Family'!I250+'Non-Residential - New Const'!G251</f>
        <v>1500</v>
      </c>
      <c r="H250" s="70">
        <f>'Single-Family'!H250+'Multi-Family'!K250+'Non-Residential - New Const'!H251</f>
        <v>601437089</v>
      </c>
      <c r="I250" s="70">
        <f>'Single-Family'!I250+'Multi-Family'!L250+'Non-Residential - New Const'!I251</f>
        <v>1234</v>
      </c>
      <c r="J250" s="70">
        <f>'Single-Family'!J250+'Multi-Family'!N250+'Non-Residential - New Const'!J251</f>
        <v>1014078608</v>
      </c>
      <c r="K250" s="70">
        <f>'Single-Family'!K250+'Multi-Family'!O250+'Non-Residential - New Const'!K250</f>
        <v>17</v>
      </c>
      <c r="L250" s="70">
        <f>'Single-Family'!L250+'Multi-Family'!Q250+'Non-Residential - New Const'!L251</f>
        <v>11218881</v>
      </c>
      <c r="M250" s="70">
        <f>'Single-Family'!M250+'Multi-Family'!R250+'Non-Residential - New Const'!M251</f>
        <v>79</v>
      </c>
      <c r="N250" s="70">
        <f>'Single-Family'!N250+'Multi-Family'!T250+'Non-Residential - New Const'!N251</f>
        <v>23651120</v>
      </c>
      <c r="O250" s="70">
        <f>'Single-Family'!O250+'Multi-Family'!U250+'Non-Residential - New Const'!O251</f>
        <v>3</v>
      </c>
      <c r="P250" s="70">
        <f>'Single-Family'!P250+'Multi-Family'!W250+'Non-Residential - New Const'!P251</f>
        <v>1150000</v>
      </c>
      <c r="Q250" s="70">
        <f>'Single-Family'!Q250+'Multi-Family'!X250+'Non-Residential - New Const'!Q251</f>
        <v>56</v>
      </c>
      <c r="R250" s="70">
        <f>'Single-Family'!R250+'Multi-Family'!Z250+'Non-Residential - New Const'!R251</f>
        <v>0</v>
      </c>
      <c r="S250" s="70">
        <f>'Single-Family'!S250+'Multi-Family'!AA250+'Non-Residential - New Const'!S251</f>
        <v>74</v>
      </c>
      <c r="T250" s="70">
        <f>'Single-Family'!T250+'Multi-Family'!AC250+'Non-Residential - New Const'!T251</f>
        <v>60261219</v>
      </c>
      <c r="U250" s="65">
        <f t="shared" ref="U250:V250" si="294">E250+S250+Q250+O250+M250+K250+I250+G250+C250</f>
        <v>3189</v>
      </c>
      <c r="V250" s="66">
        <f t="shared" si="294"/>
        <v>1812085671</v>
      </c>
      <c r="W250" s="67">
        <f>U250-Total!U237</f>
        <v>-674</v>
      </c>
      <c r="X250" s="68">
        <f>W250/Total!U237</f>
        <v>-0.174475796</v>
      </c>
      <c r="Y250" s="69">
        <f>V250-Total!V237</f>
        <v>-1404104129</v>
      </c>
      <c r="Z250" s="68">
        <f>Y250/Total!V237</f>
        <v>-0.4365737771</v>
      </c>
      <c r="AA250" s="69">
        <f t="shared" ref="AA250:AA251" si="296">Y250</f>
        <v>-1404104129</v>
      </c>
      <c r="AB250" s="4"/>
      <c r="AC250" s="4"/>
      <c r="AD250" s="4"/>
      <c r="AE250" s="4"/>
      <c r="AF250" s="4"/>
      <c r="AG250" s="4"/>
      <c r="AH250" s="4"/>
      <c r="AI250" s="4"/>
      <c r="AJ250" s="4"/>
      <c r="AK250" s="4"/>
      <c r="AL250" s="4"/>
      <c r="AM250" s="4"/>
      <c r="AN250" s="4"/>
      <c r="AO250" s="4"/>
      <c r="AP250" s="4"/>
      <c r="AQ250" s="4"/>
    </row>
    <row r="251" ht="12.75" customHeight="1">
      <c r="A251" s="15" t="s">
        <v>19</v>
      </c>
      <c r="B251" s="24">
        <v>2023.0</v>
      </c>
      <c r="C251" s="25">
        <f>'Single-Family'!C251+'Multi-Family'!C251+'Non-Residential - New Const'!C252</f>
        <v>2</v>
      </c>
      <c r="D251" s="25">
        <f>'Single-Family'!D251+'Multi-Family'!E251+'Non-Residential - New Const'!D252</f>
        <v>383582</v>
      </c>
      <c r="E251" s="25">
        <f>'Single-Family'!E251+'Multi-Family'!F251+'Non-Residential - New Const'!E252</f>
        <v>6</v>
      </c>
      <c r="F251" s="25">
        <f>'Single-Family'!F251+'Multi-Family'!H251+'Non-Residential - New Const'!F252</f>
        <v>37685960</v>
      </c>
      <c r="G251" s="25">
        <f>'Single-Family'!G251+'Multi-Family'!I251+'Non-Residential - New Const'!G252</f>
        <v>148</v>
      </c>
      <c r="H251" s="25">
        <f>'Single-Family'!H251+'Multi-Family'!K251+'Non-Residential - New Const'!H252</f>
        <v>46862012</v>
      </c>
      <c r="I251" s="25">
        <f>'Single-Family'!I251+'Multi-Family'!L251+'Non-Residential - New Const'!I252</f>
        <v>54</v>
      </c>
      <c r="J251" s="25">
        <f>'Single-Family'!J251+'Multi-Family'!N251+'Non-Residential - New Const'!J252</f>
        <v>19429641.51</v>
      </c>
      <c r="K251" s="25">
        <f>'Single-Family'!K251+'Multi-Family'!O251+'Non-Residential - New Const'!K252</f>
        <v>2</v>
      </c>
      <c r="L251" s="25">
        <f>'Single-Family'!L251+'Multi-Family'!Q251+'Non-Residential - New Const'!L252</f>
        <v>652400</v>
      </c>
      <c r="M251" s="25">
        <f>'Single-Family'!M251+'Multi-Family'!R251+'Non-Residential - New Const'!M252</f>
        <v>2</v>
      </c>
      <c r="N251" s="25">
        <f>'Single-Family'!N251+'Multi-Family'!T251+'Non-Residential - New Const'!N252</f>
        <v>402783</v>
      </c>
      <c r="O251" s="25">
        <f>'Single-Family'!O251+'Multi-Family'!U251+'Non-Residential - New Const'!O252</f>
        <v>0</v>
      </c>
      <c r="P251" s="25">
        <f>'Single-Family'!P251+'Multi-Family'!W251+'Non-Residential - New Const'!P252</f>
        <v>0</v>
      </c>
      <c r="Q251" s="25">
        <f>'Single-Family'!Q251+'Multi-Family'!X251+'Non-Residential - New Const'!Q252</f>
        <v>4</v>
      </c>
      <c r="R251" s="25">
        <f>'Single-Family'!R251+'Multi-Family'!Z251+'Non-Residential - New Const'!R252</f>
        <v>0</v>
      </c>
      <c r="S251" s="25">
        <f>'Single-Family'!S251+'Multi-Family'!AA251+'Non-Residential - New Const'!S252</f>
        <v>3</v>
      </c>
      <c r="T251" s="25">
        <f>'Single-Family'!T251+'Multi-Family'!AC251+'Non-Residential - New Const'!T252</f>
        <v>701140</v>
      </c>
      <c r="U251" s="30">
        <f t="shared" ref="U251:V251" si="295">E251+S251+Q251+O251+M251+K251+I251+G251+C251</f>
        <v>221</v>
      </c>
      <c r="V251" s="31">
        <f t="shared" si="295"/>
        <v>106117518.5</v>
      </c>
      <c r="W251" s="51">
        <f>U251-Total!U238</f>
        <v>8</v>
      </c>
      <c r="X251" s="52">
        <f>W251/Total!U238</f>
        <v>0.03755868545</v>
      </c>
      <c r="Y251" s="53">
        <f>V251-Total!V238</f>
        <v>10258972.53</v>
      </c>
      <c r="Z251" s="52">
        <f>Y251/Total!V238</f>
        <v>0.1070219919</v>
      </c>
      <c r="AA251" s="53">
        <f t="shared" si="296"/>
        <v>10258972.53</v>
      </c>
      <c r="AB251" s="4"/>
      <c r="AC251" s="37">
        <f t="array" ref="AC251:AN252">TRANSPOSE(U251:V262)</f>
        <v>221</v>
      </c>
      <c r="AD251" s="37">
        <v>177.0</v>
      </c>
      <c r="AE251" s="37">
        <v>287.0</v>
      </c>
      <c r="AF251" s="37">
        <v>245.0</v>
      </c>
      <c r="AG251" s="37">
        <v>307.0</v>
      </c>
      <c r="AH251" s="37">
        <v>294.0</v>
      </c>
      <c r="AI251" s="37">
        <v>279.0</v>
      </c>
      <c r="AJ251" s="37">
        <v>347.0</v>
      </c>
      <c r="AK251" s="37">
        <v>231.0</v>
      </c>
      <c r="AL251" s="37">
        <v>390.0</v>
      </c>
      <c r="AM251" s="37">
        <v>291.0</v>
      </c>
      <c r="AN251" s="37">
        <v>164.0</v>
      </c>
      <c r="AO251" s="4"/>
      <c r="AP251" s="4"/>
      <c r="AQ251" s="4"/>
    </row>
    <row r="252" ht="12.75" customHeight="1">
      <c r="A252" s="15" t="s">
        <v>20</v>
      </c>
      <c r="B252" s="24">
        <v>2023.0</v>
      </c>
      <c r="C252" s="25">
        <f>'Single-Family'!C252+'Multi-Family'!C252+'Non-Residential - New Const'!C253</f>
        <v>6</v>
      </c>
      <c r="D252" s="25">
        <f>'Single-Family'!D252+'Multi-Family'!E252+'Non-Residential - New Const'!D253</f>
        <v>8735175</v>
      </c>
      <c r="E252" s="25">
        <f>'Single-Family'!E252+'Multi-Family'!F252+'Non-Residential - New Const'!E253</f>
        <v>1</v>
      </c>
      <c r="F252" s="25">
        <f>'Single-Family'!F252+'Multi-Family'!H252+'Non-Residential - New Const'!F253</f>
        <v>360000</v>
      </c>
      <c r="G252" s="25">
        <f>'Single-Family'!G252+'Multi-Family'!I252+'Non-Residential - New Const'!G253</f>
        <v>86</v>
      </c>
      <c r="H252" s="25">
        <f>'Single-Family'!H252+'Multi-Family'!K252+'Non-Residential - New Const'!H253</f>
        <v>36419609</v>
      </c>
      <c r="I252" s="25">
        <f>'Single-Family'!I252+'Multi-Family'!I252+'Non-Residential - New Const'!I253</f>
        <v>68</v>
      </c>
      <c r="J252" s="25">
        <f>'Single-Family'!J252+'Multi-Family'!K252+'Non-Residential - New Const'!J253</f>
        <v>38637462.39</v>
      </c>
      <c r="K252" s="25">
        <f>'Single-Family'!K252+'Multi-Family'!O252+'Non-Residential - New Const'!K253</f>
        <v>2</v>
      </c>
      <c r="L252" s="25">
        <f>'Single-Family'!L252+'Multi-Family'!Q252+'Non-Residential - New Const'!L253</f>
        <v>760000</v>
      </c>
      <c r="M252" s="25">
        <f>'Single-Family'!M252+'Multi-Family'!R252+'Non-Residential - New Const'!M253</f>
        <v>3</v>
      </c>
      <c r="N252" s="25">
        <f>'Single-Family'!N252+'Multi-Family'!T252+'Non-Residential - New Const'!N253</f>
        <v>924531</v>
      </c>
      <c r="O252" s="25">
        <f>'Single-Family'!O252+'Multi-Family'!U252+'Non-Residential - New Const'!O253</f>
        <v>0</v>
      </c>
      <c r="P252" s="25">
        <f>'Single-Family'!P252+'Multi-Family'!W252+'Non-Residential - New Const'!P253</f>
        <v>0</v>
      </c>
      <c r="Q252" s="25">
        <f>'Single-Family'!Q252+'Multi-Family'!X252+'Non-Residential - New Const'!Q253</f>
        <v>6</v>
      </c>
      <c r="R252" s="25">
        <f>'Single-Family'!R252+'Multi-Family'!Z252+'Non-Residential - New Const'!R253</f>
        <v>0</v>
      </c>
      <c r="S252" s="25">
        <f>'Single-Family'!S252+'Multi-Family'!AA252+'Non-Residential - New Const'!S253</f>
        <v>5</v>
      </c>
      <c r="T252" s="25">
        <f>'Single-Family'!T252+'Multi-Family'!AC252+'Non-Residential - New Const'!T253</f>
        <v>28024793</v>
      </c>
      <c r="U252" s="30">
        <f t="shared" ref="U252:V252" si="297">E252+S252+Q252+O252+M252+K252+I252+G252+C252</f>
        <v>177</v>
      </c>
      <c r="V252" s="31">
        <f t="shared" si="297"/>
        <v>113861570.4</v>
      </c>
      <c r="W252" s="51">
        <f>U252-Total!U239</f>
        <v>-105</v>
      </c>
      <c r="X252" s="52">
        <f>W252/Total!U239</f>
        <v>-0.3723404255</v>
      </c>
      <c r="Y252" s="53">
        <f>V252-Total!V239</f>
        <v>8042738.71</v>
      </c>
      <c r="Z252" s="52">
        <f>Y252/Total!V239</f>
        <v>0.07600479595</v>
      </c>
      <c r="AA252" s="53">
        <f t="shared" ref="AA252:AA262" si="299">AA251+Y252</f>
        <v>18301711.24</v>
      </c>
      <c r="AB252" s="4"/>
      <c r="AC252" s="37">
        <v>1.0611751851E8</v>
      </c>
      <c r="AD252" s="37">
        <v>1.1386157039E8</v>
      </c>
      <c r="AE252" s="37">
        <v>1.4459757948000002E8</v>
      </c>
      <c r="AF252" s="37">
        <v>2.2866796019E8</v>
      </c>
      <c r="AG252" s="37">
        <v>1.4538901629E8</v>
      </c>
      <c r="AH252" s="37">
        <v>1.533113078E8</v>
      </c>
      <c r="AI252" s="37">
        <v>7.266688541E7</v>
      </c>
      <c r="AJ252" s="37">
        <v>9.952810432E7</v>
      </c>
      <c r="AK252" s="37">
        <v>1.9968066648000002E8</v>
      </c>
      <c r="AL252" s="37">
        <v>1.3906859628E8</v>
      </c>
      <c r="AM252" s="37">
        <v>1.2503473822E8</v>
      </c>
      <c r="AN252" s="37">
        <v>7.208309811E7</v>
      </c>
      <c r="AO252" s="4"/>
      <c r="AP252" s="4"/>
      <c r="AQ252" s="4"/>
    </row>
    <row r="253" ht="12.75" customHeight="1">
      <c r="A253" s="15" t="s">
        <v>21</v>
      </c>
      <c r="B253" s="24">
        <v>2023.0</v>
      </c>
      <c r="C253" s="25">
        <f>'Single-Family'!C253+'Multi-Family'!C253+'Non-Residential - New Const'!C254</f>
        <v>7</v>
      </c>
      <c r="D253" s="25">
        <f>'Single-Family'!D253+'Multi-Family'!E253+'Non-Residential - New Const'!D254</f>
        <v>1311664</v>
      </c>
      <c r="E253" s="25">
        <f>'Single-Family'!E253+'Multi-Family'!F253+'Non-Residential - New Const'!E254</f>
        <v>17</v>
      </c>
      <c r="F253" s="25">
        <f>'Single-Family'!F253+'Multi-Family'!H253+'Non-Residential - New Const'!F254</f>
        <v>14219950</v>
      </c>
      <c r="G253" s="25">
        <f>'Single-Family'!G253+'Multi-Family'!I253+'Non-Residential - New Const'!G254</f>
        <v>163</v>
      </c>
      <c r="H253" s="25">
        <f>'Single-Family'!H253+'Multi-Family'!K253+'Non-Residential - New Const'!H254</f>
        <v>41972349</v>
      </c>
      <c r="I253" s="25">
        <f>'Single-Family'!I253+'Multi-Family'!L253+'Non-Residential - New Const'!I254</f>
        <v>77</v>
      </c>
      <c r="J253" s="25">
        <f>'Single-Family'!J253+'Multi-Family'!N253+'Non-Residential - New Const'!J254</f>
        <v>80898144.48</v>
      </c>
      <c r="K253" s="25">
        <f>'Single-Family'!K253+'Multi-Family'!O253+'Non-Residential - New Const'!K254</f>
        <v>4</v>
      </c>
      <c r="L253" s="25">
        <f>'Single-Family'!L253+'Multi-Family'!Q253+'Non-Residential - New Const'!L254</f>
        <v>1930823</v>
      </c>
      <c r="M253" s="25">
        <f>'Single-Family'!M253+'Multi-Family'!R253+'Non-Residential - New Const'!M254</f>
        <v>7</v>
      </c>
      <c r="N253" s="25">
        <f>'Single-Family'!N253+'Multi-Family'!T253+'Non-Residential - New Const'!N254</f>
        <v>1725312</v>
      </c>
      <c r="O253" s="25">
        <f>'Single-Family'!O253+'Multi-Family'!U253+'Non-Residential - New Const'!O254</f>
        <v>1</v>
      </c>
      <c r="P253" s="25">
        <f>'Single-Family'!P253+'Multi-Family'!W253+'Non-Residential - New Const'!P254</f>
        <v>525000</v>
      </c>
      <c r="Q253" s="25">
        <f>'Single-Family'!Q253+'Multi-Family'!X253+'Non-Residential - New Const'!Q254</f>
        <v>3</v>
      </c>
      <c r="R253" s="25">
        <f>'Single-Family'!R253+'Multi-Family'!Z253+'Non-Residential - New Const'!R254</f>
        <v>0</v>
      </c>
      <c r="S253" s="25">
        <f>'Single-Family'!S253+'Multi-Family'!AA253+'Non-Residential - New Const'!S254</f>
        <v>8</v>
      </c>
      <c r="T253" s="25">
        <f>'Single-Family'!T253+'Multi-Family'!AC253+'Non-Residential - New Const'!T254</f>
        <v>2014337</v>
      </c>
      <c r="U253" s="30">
        <f t="shared" ref="U253:V253" si="298">E253+S253+Q253+O253+M253+K253+I253+G253+C253</f>
        <v>287</v>
      </c>
      <c r="V253" s="31">
        <f t="shared" si="298"/>
        <v>144597579.5</v>
      </c>
      <c r="W253" s="51">
        <f>U253-Total!U240</f>
        <v>-99</v>
      </c>
      <c r="X253" s="52">
        <f>W253/Total!U240</f>
        <v>-0.2564766839</v>
      </c>
      <c r="Y253" s="53">
        <f>V253-Total!V240</f>
        <v>-15231623.84</v>
      </c>
      <c r="Z253" s="52">
        <f>Y253/Total!V240</f>
        <v>-0.09529937911</v>
      </c>
      <c r="AA253" s="53">
        <f t="shared" si="299"/>
        <v>3070087.4</v>
      </c>
      <c r="AB253" s="4"/>
      <c r="AC253" s="15">
        <f t="shared" ref="AC253:AN253" si="300">AC252/$AC$137</f>
        <v>106.1175185</v>
      </c>
      <c r="AD253" s="15">
        <f t="shared" si="300"/>
        <v>113.8615704</v>
      </c>
      <c r="AE253" s="15">
        <f t="shared" si="300"/>
        <v>144.5975795</v>
      </c>
      <c r="AF253" s="15">
        <f t="shared" si="300"/>
        <v>228.6679602</v>
      </c>
      <c r="AG253" s="15">
        <f t="shared" si="300"/>
        <v>145.3890163</v>
      </c>
      <c r="AH253" s="15">
        <f t="shared" si="300"/>
        <v>153.3113078</v>
      </c>
      <c r="AI253" s="15">
        <f t="shared" si="300"/>
        <v>72.66688541</v>
      </c>
      <c r="AJ253" s="15">
        <f t="shared" si="300"/>
        <v>99.52810432</v>
      </c>
      <c r="AK253" s="15">
        <f t="shared" si="300"/>
        <v>199.6806665</v>
      </c>
      <c r="AL253" s="15">
        <f t="shared" si="300"/>
        <v>139.0685963</v>
      </c>
      <c r="AM253" s="15">
        <f t="shared" si="300"/>
        <v>125.0347382</v>
      </c>
      <c r="AN253" s="15">
        <f t="shared" si="300"/>
        <v>72.08309811</v>
      </c>
      <c r="AO253" s="4"/>
      <c r="AP253" s="4"/>
      <c r="AQ253" s="4"/>
    </row>
    <row r="254" ht="12.75" customHeight="1">
      <c r="A254" s="15" t="s">
        <v>22</v>
      </c>
      <c r="B254" s="24">
        <v>2023.0</v>
      </c>
      <c r="C254" s="25">
        <f>'Single-Family'!C254+'Multi-Family'!C254+'Non-Residential - New Const'!C255</f>
        <v>12</v>
      </c>
      <c r="D254" s="25">
        <f>'Single-Family'!D254+'Multi-Family'!E254+'Non-Residential - New Const'!D255</f>
        <v>110665460.9</v>
      </c>
      <c r="E254" s="25">
        <f>'Single-Family'!E254+'Multi-Family'!F254+'Non-Residential - New Const'!E255</f>
        <v>12</v>
      </c>
      <c r="F254" s="25">
        <f>'Single-Family'!F254+'Multi-Family'!H254+'Non-Residential - New Const'!F255</f>
        <v>7120340</v>
      </c>
      <c r="G254" s="25">
        <f>'Single-Family'!G254+'Multi-Family'!I254+'Non-Residential - New Const'!G255</f>
        <v>128</v>
      </c>
      <c r="H254" s="25">
        <f>'Single-Family'!H254+'Multi-Family'!K254+'Non-Residential - New Const'!H255</f>
        <v>39694945</v>
      </c>
      <c r="I254" s="25">
        <f>'Single-Family'!I254+'Multi-Family'!L254+'Non-Residential - New Const'!I255</f>
        <v>76</v>
      </c>
      <c r="J254" s="25">
        <f>'Single-Family'!J254+'Multi-Family'!N254+'Non-Residential - New Const'!J255</f>
        <v>24707073.33</v>
      </c>
      <c r="K254" s="25">
        <f>'Single-Family'!K254+'Multi-Family'!O254+'Non-Residential - New Const'!K255</f>
        <v>6</v>
      </c>
      <c r="L254" s="25">
        <f>'Single-Family'!L254+'Multi-Family'!Q254+'Non-Residential - New Const'!L255</f>
        <v>2175272</v>
      </c>
      <c r="M254" s="25">
        <f>'Single-Family'!M254+'Multi-Family'!R254+'Non-Residential - New Const'!M255</f>
        <v>7</v>
      </c>
      <c r="N254" s="25">
        <f>'Single-Family'!N254+'Multi-Family'!T254+'Non-Residential - New Const'!N255</f>
        <v>2145995</v>
      </c>
      <c r="O254" s="25">
        <f>'Single-Family'!O254+'Multi-Family'!U254+'Non-Residential - New Const'!O255</f>
        <v>0</v>
      </c>
      <c r="P254" s="25">
        <f>'Single-Family'!P254+'Multi-Family'!W254+'Non-Residential - New Const'!P255</f>
        <v>0</v>
      </c>
      <c r="Q254" s="25">
        <f>'Single-Family'!Q254+'Multi-Family'!X254+'Non-Residential - New Const'!Q255</f>
        <v>0</v>
      </c>
      <c r="R254" s="25">
        <f>'Single-Family'!R254+'Multi-Family'!Z254+'Non-Residential - New Const'!R255</f>
        <v>0</v>
      </c>
      <c r="S254" s="25">
        <f>'Single-Family'!S254+'Multi-Family'!AA254+'Non-Residential - New Const'!S255</f>
        <v>4</v>
      </c>
      <c r="T254" s="25">
        <f>'Single-Family'!T254+'Multi-Family'!AC254+'Non-Residential - New Const'!T255</f>
        <v>42158874</v>
      </c>
      <c r="U254" s="30">
        <f t="shared" ref="U254:V254" si="301">E254+S254+Q254+O254+M254+K254+I254+G254+C254</f>
        <v>245</v>
      </c>
      <c r="V254" s="31">
        <f t="shared" si="301"/>
        <v>228667960.2</v>
      </c>
      <c r="W254" s="51">
        <f>U254-Total!U241</f>
        <v>-123</v>
      </c>
      <c r="X254" s="52">
        <f>W254/Total!U241</f>
        <v>-0.3342391304</v>
      </c>
      <c r="Y254" s="53">
        <f>V254-Total!V241</f>
        <v>35157050.72</v>
      </c>
      <c r="Z254" s="52">
        <f>Y254/Total!V241</f>
        <v>0.1816799415</v>
      </c>
      <c r="AA254" s="53">
        <f t="shared" si="299"/>
        <v>38227138.12</v>
      </c>
      <c r="AB254" s="4"/>
      <c r="AC254" s="4"/>
      <c r="AD254" s="4"/>
      <c r="AE254" s="4"/>
      <c r="AF254" s="4"/>
      <c r="AG254" s="4"/>
      <c r="AH254" s="4"/>
      <c r="AI254" s="4"/>
      <c r="AJ254" s="4"/>
      <c r="AK254" s="4"/>
      <c r="AL254" s="4"/>
      <c r="AM254" s="4"/>
      <c r="AN254" s="4"/>
      <c r="AO254" s="4"/>
      <c r="AP254" s="4"/>
      <c r="AQ254" s="4"/>
    </row>
    <row r="255" ht="12.75" customHeight="1">
      <c r="A255" s="15" t="s">
        <v>23</v>
      </c>
      <c r="B255" s="24">
        <v>2023.0</v>
      </c>
      <c r="C255" s="25">
        <f>'Single-Family'!C255+'Multi-Family'!C255+'Non-Residential - New Const'!C256</f>
        <v>6</v>
      </c>
      <c r="D255" s="25">
        <f>'Single-Family'!D255+'Multi-Family'!E255+'Non-Residential - New Const'!D256</f>
        <v>805635</v>
      </c>
      <c r="E255" s="25">
        <f>'Single-Family'!E255+'Multi-Family'!F255+'Non-Residential - New Const'!E256</f>
        <v>19</v>
      </c>
      <c r="F255" s="25">
        <f>'Single-Family'!F255+'Multi-Family'!H255+'Non-Residential - New Const'!F256</f>
        <v>25381750</v>
      </c>
      <c r="G255" s="25">
        <f>'Single-Family'!G255+'Multi-Family'!I255+'Non-Residential - New Const'!G256</f>
        <v>140</v>
      </c>
      <c r="H255" s="25">
        <f>'Single-Family'!H255+'Multi-Family'!K255+'Non-Residential - New Const'!H256</f>
        <v>26690544</v>
      </c>
      <c r="I255" s="25">
        <f>'Single-Family'!I255+'Multi-Family'!L255+'Non-Residential - New Const'!I256</f>
        <v>117</v>
      </c>
      <c r="J255" s="25">
        <f>'Single-Family'!J255+'Multi-Family'!N255+'Non-Residential - New Const'!J256</f>
        <v>47342468.04</v>
      </c>
      <c r="K255" s="25">
        <f>'Single-Family'!K255+'Multi-Family'!O255+'Non-Residential - New Const'!K256</f>
        <v>8</v>
      </c>
      <c r="L255" s="25">
        <f>'Single-Family'!L255+'Multi-Family'!Q255+'Non-Residential - New Const'!L256</f>
        <v>40129578.25</v>
      </c>
      <c r="M255" s="25">
        <f>'Single-Family'!M255+'Multi-Family'!R255+'Non-Residential - New Const'!M256</f>
        <v>3</v>
      </c>
      <c r="N255" s="25">
        <f>'Single-Family'!N255+'Multi-Family'!T255+'Non-Residential - New Const'!N256</f>
        <v>1100141</v>
      </c>
      <c r="O255" s="25">
        <f>'Single-Family'!O255+'Multi-Family'!U255+'Non-Residential - New Const'!O256</f>
        <v>3</v>
      </c>
      <c r="P255" s="25">
        <f>'Single-Family'!P255+'Multi-Family'!W255+'Non-Residential - New Const'!P256</f>
        <v>635000</v>
      </c>
      <c r="Q255" s="25">
        <f>'Single-Family'!Q255+'Multi-Family'!X255+'Non-Residential - New Const'!Q256</f>
        <v>0</v>
      </c>
      <c r="R255" s="25">
        <f>'Single-Family'!R255+'Multi-Family'!Z255+'Non-Residential - New Const'!R256</f>
        <v>0</v>
      </c>
      <c r="S255" s="25">
        <f>'Single-Family'!S255+'Multi-Family'!AA255+'Non-Residential - New Const'!S256</f>
        <v>11</v>
      </c>
      <c r="T255" s="25">
        <f>'Single-Family'!T255+'Multi-Family'!AC255+'Non-Residential - New Const'!T256</f>
        <v>3303900</v>
      </c>
      <c r="U255" s="30">
        <f t="shared" ref="U255:V255" si="302">E255+S255+Q255+O255+M255+K255+I255+G255+C255</f>
        <v>307</v>
      </c>
      <c r="V255" s="31">
        <f t="shared" si="302"/>
        <v>145389016.3</v>
      </c>
      <c r="W255" s="51">
        <f>U255-Total!U242</f>
        <v>39</v>
      </c>
      <c r="X255" s="52">
        <f>W255/Total!U242</f>
        <v>0.1455223881</v>
      </c>
      <c r="Y255" s="53">
        <f>V255-Total!V242</f>
        <v>28211634.88</v>
      </c>
      <c r="Z255" s="52">
        <f>Y255/Total!V242</f>
        <v>0.2407600728</v>
      </c>
      <c r="AA255" s="53">
        <f t="shared" si="299"/>
        <v>66438773</v>
      </c>
      <c r="AB255" s="4"/>
      <c r="AC255" s="4"/>
      <c r="AD255" s="4"/>
      <c r="AE255" s="4"/>
      <c r="AF255" s="4"/>
      <c r="AG255" s="4"/>
      <c r="AH255" s="4"/>
      <c r="AI255" s="4"/>
      <c r="AJ255" s="4"/>
      <c r="AK255" s="4"/>
      <c r="AL255" s="4"/>
      <c r="AM255" s="4"/>
      <c r="AN255" s="4"/>
      <c r="AO255" s="4"/>
      <c r="AP255" s="4"/>
      <c r="AQ255" s="4"/>
    </row>
    <row r="256" ht="12.75" customHeight="1">
      <c r="A256" s="15" t="s">
        <v>32</v>
      </c>
      <c r="B256" s="24">
        <v>2023.0</v>
      </c>
      <c r="C256" s="25">
        <f>'Single-Family'!C256+'Multi-Family'!C256+'Non-Residential - New Const'!C257</f>
        <v>9</v>
      </c>
      <c r="D256" s="25">
        <f>'Single-Family'!D256+'Multi-Family'!E256+'Non-Residential - New Const'!D257</f>
        <v>2121978</v>
      </c>
      <c r="E256" s="25">
        <f>'Single-Family'!E256+'Multi-Family'!F256+'Non-Residential - New Const'!E257</f>
        <v>12</v>
      </c>
      <c r="F256" s="25">
        <f>'Single-Family'!F256+'Multi-Family'!H256+'Non-Residential - New Const'!F257</f>
        <v>7971170</v>
      </c>
      <c r="G256" s="25">
        <f>'Single-Family'!G256+'Multi-Family'!I256+'Non-Residential - New Const'!G257</f>
        <v>131</v>
      </c>
      <c r="H256" s="25">
        <f>'Single-Family'!H256+'Multi-Family'!K256+'Non-Residential - New Const'!H257</f>
        <v>22970527</v>
      </c>
      <c r="I256" s="25">
        <f>'Single-Family'!I256+'Multi-Family'!L256+'Non-Residential - New Const'!I257</f>
        <v>120</v>
      </c>
      <c r="J256" s="25">
        <f>'Single-Family'!J256+'Multi-Family'!N256+'Non-Residential - New Const'!J257</f>
        <v>112245324.7</v>
      </c>
      <c r="K256" s="25">
        <f>'Single-Family'!K256+'Multi-Family'!O256+'Non-Residential - New Const'!K257</f>
        <v>2</v>
      </c>
      <c r="L256" s="25">
        <f>'Single-Family'!L256+'Multi-Family'!Q256+'Non-Residential - New Const'!L257</f>
        <v>574153.15</v>
      </c>
      <c r="M256" s="25">
        <f>'Single-Family'!M256+'Multi-Family'!R256+'Non-Residential - New Const'!M257</f>
        <v>7</v>
      </c>
      <c r="N256" s="25">
        <f>'Single-Family'!N256+'Multi-Family'!T256+'Non-Residential - New Const'!N257</f>
        <v>1979105</v>
      </c>
      <c r="O256" s="25">
        <f>'Single-Family'!O256+'Multi-Family'!U256+'Non-Residential - New Const'!O257</f>
        <v>2</v>
      </c>
      <c r="P256" s="25">
        <f>'Single-Family'!P256+'Multi-Family'!W256+'Non-Residential - New Const'!P257</f>
        <v>925000</v>
      </c>
      <c r="Q256" s="25">
        <f>'Single-Family'!Q256+'Multi-Family'!X256+'Non-Residential - New Const'!Q257</f>
        <v>0</v>
      </c>
      <c r="R256" s="25">
        <f>'Single-Family'!R256+'Multi-Family'!Z256+'Non-Residential - New Const'!R257</f>
        <v>0</v>
      </c>
      <c r="S256" s="25">
        <f>'Single-Family'!S256+'Multi-Family'!AA256+'Non-Residential - New Const'!S257</f>
        <v>11</v>
      </c>
      <c r="T256" s="25">
        <f>'Single-Family'!T256+'Multi-Family'!AC256+'Non-Residential - New Const'!T257</f>
        <v>4524050</v>
      </c>
      <c r="U256" s="30">
        <f t="shared" ref="U256:V256" si="303">E256+S256+Q256+O256+M256+K256+I256+G256+C256</f>
        <v>294</v>
      </c>
      <c r="V256" s="31">
        <f t="shared" si="303"/>
        <v>153311307.8</v>
      </c>
      <c r="W256" s="51">
        <f>U256-Total!U243</f>
        <v>5</v>
      </c>
      <c r="X256" s="52">
        <f>W256/Total!U243</f>
        <v>0.01730103806</v>
      </c>
      <c r="Y256" s="53">
        <f>V256-Total!V243</f>
        <v>49971156.58</v>
      </c>
      <c r="Z256" s="52">
        <f>Y256/Total!V243</f>
        <v>0.4835599328</v>
      </c>
      <c r="AA256" s="53">
        <f t="shared" si="299"/>
        <v>116409929.6</v>
      </c>
      <c r="AB256" s="4"/>
      <c r="AC256" s="4"/>
      <c r="AD256" s="4"/>
      <c r="AE256" s="4"/>
      <c r="AF256" s="4"/>
      <c r="AG256" s="4"/>
      <c r="AH256" s="4"/>
      <c r="AI256" s="4"/>
      <c r="AJ256" s="4"/>
      <c r="AK256" s="4"/>
      <c r="AL256" s="4"/>
      <c r="AM256" s="4"/>
      <c r="AN256" s="4"/>
      <c r="AO256" s="4"/>
      <c r="AP256" s="4"/>
      <c r="AQ256" s="4"/>
    </row>
    <row r="257" ht="12.75" customHeight="1">
      <c r="A257" s="15" t="s">
        <v>25</v>
      </c>
      <c r="B257" s="24">
        <v>2023.0</v>
      </c>
      <c r="C257" s="25">
        <f>'Single-Family'!C257+'Multi-Family'!C257+'Non-Residential - New Const'!C258</f>
        <v>6</v>
      </c>
      <c r="D257" s="25">
        <f>'Single-Family'!D257+'Multi-Family'!E257+'Non-Residential - New Const'!D258</f>
        <v>1246999.4</v>
      </c>
      <c r="E257" s="25">
        <f>'Single-Family'!E257+'Multi-Family'!F257+'Non-Residential - New Const'!E258</f>
        <v>33</v>
      </c>
      <c r="F257" s="25">
        <f>'Single-Family'!F257+'Multi-Family'!H257+'Non-Residential - New Const'!F258</f>
        <v>8295436</v>
      </c>
      <c r="G257" s="25">
        <f>'Single-Family'!G257+'Multi-Family'!I257+'Non-Residential - New Const'!G258</f>
        <v>114</v>
      </c>
      <c r="H257" s="25">
        <f>'Single-Family'!H257+'Multi-Family'!K257+'Non-Residential - New Const'!H258</f>
        <v>27602818</v>
      </c>
      <c r="I257" s="25">
        <f>'Single-Family'!I257+'Multi-Family'!L257+'Non-Residential - New Const'!I258</f>
        <v>104</v>
      </c>
      <c r="J257" s="25">
        <f>'Single-Family'!J257+'Multi-Family'!N257+'Non-Residential - New Const'!J258</f>
        <v>27529036.01</v>
      </c>
      <c r="K257" s="25">
        <f>'Single-Family'!K257+'Multi-Family'!O257+'Non-Residential - New Const'!K258</f>
        <v>5</v>
      </c>
      <c r="L257" s="25">
        <f>'Single-Family'!L257+'Multi-Family'!Q257+'Non-Residential - New Const'!L258</f>
        <v>1591451</v>
      </c>
      <c r="M257" s="25">
        <f>'Single-Family'!M257+'Multi-Family'!R257+'Non-Residential - New Const'!M258</f>
        <v>8</v>
      </c>
      <c r="N257" s="25">
        <f>'Single-Family'!N257+'Multi-Family'!T257+'Non-Residential - New Const'!N258</f>
        <v>2566672</v>
      </c>
      <c r="O257" s="25">
        <f>'Single-Family'!O257+'Multi-Family'!U257+'Non-Residential - New Const'!O258</f>
        <v>1</v>
      </c>
      <c r="P257" s="25">
        <f>'Single-Family'!P257+'Multi-Family'!W257+'Non-Residential - New Const'!P258</f>
        <v>400000</v>
      </c>
      <c r="Q257" s="25">
        <f>'Single-Family'!Q257+'Multi-Family'!X257+'Non-Residential - New Const'!Q258</f>
        <v>0</v>
      </c>
      <c r="R257" s="25">
        <f>'Single-Family'!R257+'Multi-Family'!Z257+'Non-Residential - New Const'!R258</f>
        <v>0</v>
      </c>
      <c r="S257" s="25">
        <f>'Single-Family'!S257+'Multi-Family'!AA257+'Non-Residential - New Const'!S258</f>
        <v>8</v>
      </c>
      <c r="T257" s="25">
        <f>'Single-Family'!T257+'Multi-Family'!AC257+'Non-Residential - New Const'!T258</f>
        <v>3434473</v>
      </c>
      <c r="U257" s="30">
        <f t="shared" ref="U257:V257" si="304">E257+S257+Q257+O257+M257+K257+I257+G257+C257</f>
        <v>279</v>
      </c>
      <c r="V257" s="31">
        <f t="shared" si="304"/>
        <v>72666885.41</v>
      </c>
      <c r="W257" s="51">
        <f>U257-Total!U244</f>
        <v>33</v>
      </c>
      <c r="X257" s="52">
        <f>W257/Total!U244</f>
        <v>0.1341463415</v>
      </c>
      <c r="Y257" s="53">
        <f>V257-Total!V244</f>
        <v>-101534687.1</v>
      </c>
      <c r="Z257" s="52">
        <f>Y257/Total!V244</f>
        <v>-0.5828574658</v>
      </c>
      <c r="AA257" s="53">
        <f t="shared" si="299"/>
        <v>14875242.48</v>
      </c>
      <c r="AB257" s="4"/>
      <c r="AC257" s="4"/>
      <c r="AD257" s="4"/>
      <c r="AE257" s="4"/>
      <c r="AF257" s="4"/>
      <c r="AG257" s="4"/>
      <c r="AH257" s="4"/>
      <c r="AI257" s="4"/>
      <c r="AJ257" s="4"/>
      <c r="AK257" s="4"/>
      <c r="AL257" s="4"/>
      <c r="AM257" s="4"/>
      <c r="AN257" s="4"/>
      <c r="AO257" s="4"/>
      <c r="AP257" s="4"/>
      <c r="AQ257" s="4"/>
    </row>
    <row r="258" ht="12.75" customHeight="1">
      <c r="A258" s="15" t="s">
        <v>26</v>
      </c>
      <c r="B258" s="24">
        <v>2023.0</v>
      </c>
      <c r="C258" s="25">
        <f>'Single-Family'!C258+'Multi-Family'!C258+'Non-Residential - New Const'!C259</f>
        <v>3</v>
      </c>
      <c r="D258" s="25">
        <f>'Single-Family'!D258+'Multi-Family'!E258+'Non-Residential - New Const'!D259</f>
        <v>1469780</v>
      </c>
      <c r="E258" s="25">
        <f>'Single-Family'!E258+'Multi-Family'!F258+'Non-Residential - New Const'!E259</f>
        <v>32</v>
      </c>
      <c r="F258" s="25">
        <f>'Single-Family'!F258+'Multi-Family'!H258+'Non-Residential - New Const'!F259</f>
        <v>4814700</v>
      </c>
      <c r="G258" s="25">
        <f>'Single-Family'!G258+'Multi-Family'!I258+'Non-Residential - New Const'!G259</f>
        <v>175</v>
      </c>
      <c r="H258" s="25">
        <f>'Single-Family'!H258+'Multi-Family'!K258+'Non-Residential - New Const'!H259</f>
        <v>42286967</v>
      </c>
      <c r="I258" s="25">
        <f>'Single-Family'!I258+'Multi-Family'!L258+'Non-Residential - New Const'!I259</f>
        <v>119</v>
      </c>
      <c r="J258" s="25">
        <f>'Single-Family'!J258+'Multi-Family'!N258+'Non-Residential - New Const'!J259</f>
        <v>36261560.32</v>
      </c>
      <c r="K258" s="25">
        <f>'Single-Family'!K258+'Multi-Family'!O258+'Non-Residential - New Const'!K259</f>
        <v>6</v>
      </c>
      <c r="L258" s="25">
        <f>'Single-Family'!L258+'Multi-Family'!Q258+'Non-Residential - New Const'!L259</f>
        <v>4464055</v>
      </c>
      <c r="M258" s="25">
        <f>'Single-Family'!M258+'Multi-Family'!R258+'Non-Residential - New Const'!M259</f>
        <v>7</v>
      </c>
      <c r="N258" s="25">
        <f>'Single-Family'!N258+'Multi-Family'!T258+'Non-Residential - New Const'!N259</f>
        <v>1765560</v>
      </c>
      <c r="O258" s="25">
        <f>'Single-Family'!O258+'Multi-Family'!U258+'Non-Residential - New Const'!O259</f>
        <v>0</v>
      </c>
      <c r="P258" s="25">
        <f>'Single-Family'!P258+'Multi-Family'!W258+'Non-Residential - New Const'!P259</f>
        <v>0</v>
      </c>
      <c r="Q258" s="25">
        <f>'Single-Family'!Q258+'Multi-Family'!X258+'Non-Residential - New Const'!Q259</f>
        <v>0</v>
      </c>
      <c r="R258" s="25">
        <f>'Single-Family'!R258+'Multi-Family'!Z258+'Non-Residential - New Const'!R259</f>
        <v>0</v>
      </c>
      <c r="S258" s="25">
        <f>'Single-Family'!S258+'Multi-Family'!AA258+'Non-Residential - New Const'!S259</f>
        <v>5</v>
      </c>
      <c r="T258" s="25">
        <f>'Single-Family'!T258+'Multi-Family'!AC258+'Non-Residential - New Const'!T259</f>
        <v>8465482</v>
      </c>
      <c r="U258" s="30">
        <f t="shared" ref="U258:V258" si="305">E258+S258+Q258+O258+M258+K258+I258+G258+C258</f>
        <v>347</v>
      </c>
      <c r="V258" s="31">
        <f t="shared" si="305"/>
        <v>99528104.32</v>
      </c>
      <c r="W258" s="51">
        <f>U258-Total!U245</f>
        <v>84</v>
      </c>
      <c r="X258" s="52">
        <f>W258/Total!U245</f>
        <v>0.319391635</v>
      </c>
      <c r="Y258" s="53">
        <f>V258-Total!V245</f>
        <v>-53242489.52</v>
      </c>
      <c r="Z258" s="52">
        <f>Y258/Total!V245</f>
        <v>-0.3485126829</v>
      </c>
      <c r="AA258" s="53">
        <f t="shared" si="299"/>
        <v>-38367247.04</v>
      </c>
      <c r="AB258" s="4"/>
      <c r="AC258" s="4"/>
      <c r="AD258" s="4"/>
      <c r="AE258" s="4"/>
      <c r="AF258" s="4"/>
      <c r="AG258" s="4"/>
      <c r="AH258" s="4"/>
      <c r="AI258" s="4"/>
      <c r="AJ258" s="4"/>
      <c r="AK258" s="4"/>
      <c r="AL258" s="4"/>
      <c r="AM258" s="4"/>
      <c r="AN258" s="4"/>
      <c r="AO258" s="4"/>
      <c r="AP258" s="4"/>
      <c r="AQ258" s="4"/>
    </row>
    <row r="259" ht="12.75" customHeight="1">
      <c r="A259" s="15" t="s">
        <v>27</v>
      </c>
      <c r="B259" s="24">
        <v>2023.0</v>
      </c>
      <c r="C259" s="25">
        <f>'Single-Family'!C259+'Multi-Family'!C259+'Non-Residential - New Const'!C260</f>
        <v>4</v>
      </c>
      <c r="D259" s="25">
        <f>'Single-Family'!D259+'Multi-Family'!E259+'Non-Residential - New Const'!D260</f>
        <v>1315568</v>
      </c>
      <c r="E259" s="25">
        <f>'Single-Family'!E259+'Multi-Family'!F259+'Non-Residential - New Const'!E260</f>
        <v>36</v>
      </c>
      <c r="F259" s="25">
        <f>'Single-Family'!F259+'Multi-Family'!H259+'Non-Residential - New Const'!F260</f>
        <v>18277313</v>
      </c>
      <c r="G259" s="25">
        <f>'Single-Family'!G259+'Multi-Family'!I259+'Non-Residential - New Const'!G260</f>
        <v>100</v>
      </c>
      <c r="H259" s="25">
        <f>'Single-Family'!H259+'Multi-Family'!K259+'Non-Residential - New Const'!H260</f>
        <v>35747514</v>
      </c>
      <c r="I259" s="25">
        <f>'Single-Family'!I259+'Multi-Family'!L259+'Non-Residential - New Const'!I260</f>
        <v>76</v>
      </c>
      <c r="J259" s="25">
        <f>'Single-Family'!J259+'Multi-Family'!N259+'Non-Residential - New Const'!J260</f>
        <v>46637663.48</v>
      </c>
      <c r="K259" s="25">
        <f>'Single-Family'!K259+'Multi-Family'!O259+'Non-Residential - New Const'!K260</f>
        <v>0</v>
      </c>
      <c r="L259" s="25">
        <f>'Single-Family'!L259+'Multi-Family'!Q259+'Non-Residential - New Const'!L260</f>
        <v>0</v>
      </c>
      <c r="M259" s="25">
        <f>'Single-Family'!M259+'Multi-Family'!R259+'Non-Residential - New Const'!M260</f>
        <v>3</v>
      </c>
      <c r="N259" s="25">
        <f>'Single-Family'!N259+'Multi-Family'!T259+'Non-Residential - New Const'!N260</f>
        <v>762921</v>
      </c>
      <c r="O259" s="25">
        <f>'Single-Family'!O259+'Multi-Family'!U259+'Non-Residential - New Const'!O260</f>
        <v>0</v>
      </c>
      <c r="P259" s="25">
        <f>'Single-Family'!P259+'Multi-Family'!W259+'Non-Residential - New Const'!P260</f>
        <v>0</v>
      </c>
      <c r="Q259" s="25">
        <f>'Single-Family'!Q259+'Multi-Family'!X259+'Non-Residential - New Const'!Q260</f>
        <v>0</v>
      </c>
      <c r="R259" s="25">
        <f>'Single-Family'!R259+'Multi-Family'!Z259+'Non-Residential - New Const'!R260</f>
        <v>0</v>
      </c>
      <c r="S259" s="25">
        <f>'Single-Family'!S259+'Multi-Family'!AA259+'Non-Residential - New Const'!S260</f>
        <v>12</v>
      </c>
      <c r="T259" s="25">
        <f>'Single-Family'!T259+'Multi-Family'!AC259+'Non-Residential - New Const'!T260</f>
        <v>96939687</v>
      </c>
      <c r="U259" s="30">
        <f t="shared" ref="U259:V259" si="306">E259+S259+Q259+O259+M259+K259+I259+G259+C259</f>
        <v>231</v>
      </c>
      <c r="V259" s="31">
        <f t="shared" si="306"/>
        <v>199680666.5</v>
      </c>
      <c r="W259" s="51">
        <f>U259-Total!U246</f>
        <v>-8</v>
      </c>
      <c r="X259" s="52">
        <f>W259/Total!U246</f>
        <v>-0.03347280335</v>
      </c>
      <c r="Y259" s="53">
        <f>V259-Total!V246</f>
        <v>89697514.21</v>
      </c>
      <c r="Z259" s="52">
        <f>Y259/Total!V246</f>
        <v>0.815556859</v>
      </c>
      <c r="AA259" s="53">
        <f t="shared" si="299"/>
        <v>51330267.17</v>
      </c>
      <c r="AB259" s="4"/>
      <c r="AC259" s="4"/>
      <c r="AD259" s="4"/>
      <c r="AE259" s="4"/>
      <c r="AF259" s="4"/>
      <c r="AG259" s="4"/>
      <c r="AH259" s="4"/>
      <c r="AI259" s="4"/>
      <c r="AJ259" s="4"/>
      <c r="AK259" s="4"/>
      <c r="AL259" s="4"/>
      <c r="AM259" s="4"/>
      <c r="AN259" s="4"/>
      <c r="AO259" s="4"/>
      <c r="AP259" s="4"/>
      <c r="AQ259" s="4"/>
    </row>
    <row r="260" ht="12.75" customHeight="1">
      <c r="A260" s="15" t="s">
        <v>28</v>
      </c>
      <c r="B260" s="24">
        <v>2023.0</v>
      </c>
      <c r="C260" s="25">
        <f>'Single-Family'!C260+'Multi-Family'!C260+'Non-Residential - New Const'!C261</f>
        <v>7</v>
      </c>
      <c r="D260" s="25">
        <f>'Single-Family'!D260+'Multi-Family'!E260+'Non-Residential - New Const'!D261</f>
        <v>1594667.35</v>
      </c>
      <c r="E260" s="25">
        <f>'Single-Family'!E260+'Multi-Family'!F260+'Non-Residential - New Const'!E261</f>
        <v>31</v>
      </c>
      <c r="F260" s="25">
        <f>'Single-Family'!F260+'Multi-Family'!H260+'Non-Residential - New Const'!F261</f>
        <v>7539261</v>
      </c>
      <c r="G260" s="25">
        <f>'Single-Family'!G260+'Multi-Family'!I260+'Non-Residential - New Const'!G261</f>
        <v>200</v>
      </c>
      <c r="H260" s="25">
        <f>'Single-Family'!H260+'Multi-Family'!K260+'Non-Residential - New Const'!H261</f>
        <v>48785931</v>
      </c>
      <c r="I260" s="25">
        <f>'Single-Family'!I260+'Multi-Family'!L260+'Non-Residential - New Const'!I261</f>
        <v>125</v>
      </c>
      <c r="J260" s="25">
        <f>'Single-Family'!J260+'Multi-Family'!N260+'Non-Residential - New Const'!J261</f>
        <v>69250633.93</v>
      </c>
      <c r="K260" s="25">
        <f>'Single-Family'!K260+'Multi-Family'!O260+'Non-Residential - New Const'!K261</f>
        <v>2</v>
      </c>
      <c r="L260" s="25">
        <f>'Single-Family'!L260+'Multi-Family'!Q260+'Non-Residential - New Const'!L261</f>
        <v>892591</v>
      </c>
      <c r="M260" s="25">
        <f>'Single-Family'!M260+'Multi-Family'!R260+'Non-Residential - New Const'!M261</f>
        <v>4</v>
      </c>
      <c r="N260" s="25">
        <f>'Single-Family'!N260+'Multi-Family'!T260+'Non-Residential - New Const'!N261</f>
        <v>1009148</v>
      </c>
      <c r="O260" s="25">
        <f>'Single-Family'!O260+'Multi-Family'!U260+'Non-Residential - New Const'!O261</f>
        <v>1</v>
      </c>
      <c r="P260" s="25">
        <f>'Single-Family'!P260+'Multi-Family'!W260+'Non-Residential - New Const'!P261</f>
        <v>200000</v>
      </c>
      <c r="Q260" s="25">
        <f>'Single-Family'!Q260+'Multi-Family'!X260+'Non-Residential - New Const'!Q261</f>
        <v>0</v>
      </c>
      <c r="R260" s="25">
        <f>'Single-Family'!R260+'Multi-Family'!Z260+'Non-Residential - New Const'!R261</f>
        <v>0</v>
      </c>
      <c r="S260" s="25">
        <f>'Single-Family'!S260+'Multi-Family'!AA260+'Non-Residential - New Const'!S261</f>
        <v>20</v>
      </c>
      <c r="T260" s="25">
        <f>'Single-Family'!T260+'Multi-Family'!AC260+'Non-Residential - New Const'!T261</f>
        <v>9796364</v>
      </c>
      <c r="U260" s="30">
        <f t="shared" ref="U260:V260" si="307">E260+S260+Q260+O260+M260+K260+I260+G260+C260</f>
        <v>390</v>
      </c>
      <c r="V260" s="31">
        <f t="shared" si="307"/>
        <v>139068596.3</v>
      </c>
      <c r="W260" s="51">
        <f>U260-Total!U247</f>
        <v>114</v>
      </c>
      <c r="X260" s="52">
        <f>W260/Total!U247</f>
        <v>0.4130434783</v>
      </c>
      <c r="Y260" s="53">
        <f>V260-Total!V247</f>
        <v>-244906360.4</v>
      </c>
      <c r="Z260" s="52">
        <f>Y260/Total!V247</f>
        <v>-0.6378185768</v>
      </c>
      <c r="AA260" s="53">
        <f t="shared" si="299"/>
        <v>-193576093.2</v>
      </c>
      <c r="AB260" s="4"/>
      <c r="AC260" s="4"/>
      <c r="AD260" s="4"/>
      <c r="AE260" s="4"/>
      <c r="AF260" s="4"/>
      <c r="AG260" s="4"/>
      <c r="AH260" s="4"/>
      <c r="AI260" s="4"/>
      <c r="AJ260" s="4"/>
      <c r="AK260" s="4"/>
      <c r="AL260" s="4"/>
      <c r="AM260" s="4"/>
      <c r="AN260" s="4"/>
      <c r="AO260" s="4"/>
      <c r="AP260" s="4"/>
      <c r="AQ260" s="4"/>
    </row>
    <row r="261" ht="12.75" customHeight="1">
      <c r="A261" s="15" t="s">
        <v>29</v>
      </c>
      <c r="B261" s="24">
        <v>2023.0</v>
      </c>
      <c r="C261" s="25">
        <f>'Single-Family'!C261+'Multi-Family'!C261+'Non-Residential - New Const'!C262</f>
        <v>7</v>
      </c>
      <c r="D261" s="25">
        <f>'Single-Family'!D261+'Multi-Family'!E261+'Non-Residential - New Const'!D262</f>
        <v>1183510.05</v>
      </c>
      <c r="E261" s="25">
        <f>'Single-Family'!E261+'Multi-Family'!F261+'Non-Residential - New Const'!E262</f>
        <v>4</v>
      </c>
      <c r="F261" s="25">
        <f>'Single-Family'!F261+'Multi-Family'!H261+'Non-Residential - New Const'!F262</f>
        <v>2184970</v>
      </c>
      <c r="G261" s="25">
        <f>'Single-Family'!G261+'Multi-Family'!I261+'Non-Residential - New Const'!G262</f>
        <v>124</v>
      </c>
      <c r="H261" s="25">
        <f>'Single-Family'!H261+'Multi-Family'!K261+'Non-Residential - New Const'!H262</f>
        <v>50576555</v>
      </c>
      <c r="I261" s="25">
        <f>'Single-Family'!I261+'Multi-Family'!L261+'Non-Residential - New Const'!I262</f>
        <v>137</v>
      </c>
      <c r="J261" s="25">
        <f>'Single-Family'!J261+'Multi-Family'!N261+'Non-Residential - New Const'!J262</f>
        <v>52612450.17</v>
      </c>
      <c r="K261" s="25">
        <f>'Single-Family'!K261+'Multi-Family'!O261+'Non-Residential - New Const'!K262</f>
        <v>5</v>
      </c>
      <c r="L261" s="25">
        <f>'Single-Family'!L261+'Multi-Family'!Q261+'Non-Residential - New Const'!L262</f>
        <v>1509175</v>
      </c>
      <c r="M261" s="25">
        <f>'Single-Family'!M261+'Multi-Family'!R261+'Non-Residential - New Const'!M262</f>
        <v>4</v>
      </c>
      <c r="N261" s="25">
        <f>'Single-Family'!N261+'Multi-Family'!T261+'Non-Residential - New Const'!N262</f>
        <v>1240484</v>
      </c>
      <c r="O261" s="25">
        <f>'Single-Family'!O261+'Multi-Family'!U261+'Non-Residential - New Const'!O262</f>
        <v>1</v>
      </c>
      <c r="P261" s="25">
        <f>'Single-Family'!P261+'Multi-Family'!W261+'Non-Residential - New Const'!P262</f>
        <v>965000</v>
      </c>
      <c r="Q261" s="25">
        <f>'Single-Family'!Q261+'Multi-Family'!X261+'Non-Residential - New Const'!Q262</f>
        <v>0</v>
      </c>
      <c r="R261" s="25">
        <f>'Single-Family'!R261+'Multi-Family'!Z261+'Non-Residential - New Const'!R262</f>
        <v>0</v>
      </c>
      <c r="S261" s="25">
        <f>'Single-Family'!S261+'Multi-Family'!AA261+'Non-Residential - New Const'!S262</f>
        <v>9</v>
      </c>
      <c r="T261" s="25">
        <f>'Single-Family'!T261+'Multi-Family'!AC261+'Non-Residential - New Const'!T262</f>
        <v>14762594</v>
      </c>
      <c r="U261" s="30">
        <f t="shared" ref="U261:V261" si="308">E261+S261+Q261+O261+M261+K261+I261+G261+C261</f>
        <v>291</v>
      </c>
      <c r="V261" s="31">
        <f t="shared" si="308"/>
        <v>125034738.2</v>
      </c>
      <c r="W261" s="51">
        <f>U261-Total!U248</f>
        <v>86</v>
      </c>
      <c r="X261" s="52">
        <f>W261/Total!U248</f>
        <v>0.4195121951</v>
      </c>
      <c r="Y261" s="53">
        <f>V261-Total!V248</f>
        <v>-16043109.95</v>
      </c>
      <c r="Z261" s="52">
        <f>Y261/Total!V248</f>
        <v>-0.1137181362</v>
      </c>
      <c r="AA261" s="53">
        <f t="shared" si="299"/>
        <v>-209619203.2</v>
      </c>
      <c r="AB261" s="4"/>
      <c r="AC261" s="4"/>
      <c r="AD261" s="4"/>
      <c r="AE261" s="4"/>
      <c r="AF261" s="4"/>
      <c r="AG261" s="4"/>
      <c r="AH261" s="4"/>
      <c r="AI261" s="4"/>
      <c r="AJ261" s="4"/>
      <c r="AK261" s="4"/>
      <c r="AL261" s="4"/>
      <c r="AM261" s="4"/>
      <c r="AN261" s="4"/>
      <c r="AO261" s="4"/>
      <c r="AP261" s="4"/>
      <c r="AQ261" s="4"/>
    </row>
    <row r="262" ht="12.75" customHeight="1">
      <c r="A262" s="15" t="s">
        <v>30</v>
      </c>
      <c r="B262" s="24">
        <v>2023.0</v>
      </c>
      <c r="C262" s="25">
        <f>'Single-Family'!C262+'Multi-Family'!C262+'Non-Residential - New Const'!C263</f>
        <v>5</v>
      </c>
      <c r="D262" s="25">
        <f>'Single-Family'!D262+'Multi-Family'!E262+'Non-Residential - New Const'!D263</f>
        <v>917814</v>
      </c>
      <c r="E262" s="25">
        <f>'Single-Family'!E262+'Multi-Family'!F262+'Non-Residential - New Const'!E263</f>
        <v>14</v>
      </c>
      <c r="F262" s="25">
        <f>'Single-Family'!F262+'Multi-Family'!H262+'Non-Residential - New Const'!F263</f>
        <v>2678960</v>
      </c>
      <c r="G262" s="25">
        <f>'Single-Family'!G262+'Multi-Family'!I262+'Non-Residential - New Const'!G263</f>
        <v>72</v>
      </c>
      <c r="H262" s="25">
        <f>'Single-Family'!H262+'Multi-Family'!K262+'Non-Residential - New Const'!H263</f>
        <v>31935315</v>
      </c>
      <c r="I262" s="25">
        <f>'Single-Family'!I262+'Multi-Family'!L262+'Non-Residential - New Const'!I263</f>
        <v>57</v>
      </c>
      <c r="J262" s="25">
        <f>'Single-Family'!J262+'Multi-Family'!N262+'Non-Residential - New Const'!J263</f>
        <v>31979275.11</v>
      </c>
      <c r="K262" s="25">
        <f>'Single-Family'!K262+'Multi-Family'!O262+'Non-Residential - New Const'!K263</f>
        <v>1</v>
      </c>
      <c r="L262" s="25">
        <f>'Single-Family'!L262+'Multi-Family'!Q262+'Non-Residential - New Const'!L263</f>
        <v>269865</v>
      </c>
      <c r="M262" s="25">
        <f>'Single-Family'!M262+'Multi-Family'!R262+'Non-Residential - New Const'!M263</f>
        <v>10</v>
      </c>
      <c r="N262" s="25">
        <f>'Single-Family'!N262+'Multi-Family'!T262+'Non-Residential - New Const'!N263</f>
        <v>2038574</v>
      </c>
      <c r="O262" s="25">
        <f>'Single-Family'!O262+'Multi-Family'!U262+'Non-Residential - New Const'!O263</f>
        <v>0</v>
      </c>
      <c r="P262" s="25">
        <f>'Single-Family'!P262+'Multi-Family'!W262+'Non-Residential - New Const'!P263</f>
        <v>0</v>
      </c>
      <c r="Q262" s="25">
        <f>'Single-Family'!Q262+'Multi-Family'!X262+'Non-Residential - New Const'!Q263</f>
        <v>0</v>
      </c>
      <c r="R262" s="25">
        <f>'Single-Family'!R262+'Multi-Family'!Z262+'Non-Residential - New Const'!R263</f>
        <v>0</v>
      </c>
      <c r="S262" s="25">
        <f>'Single-Family'!S262+'Multi-Family'!AA262+'Non-Residential - New Const'!S263</f>
        <v>5</v>
      </c>
      <c r="T262" s="25">
        <f>'Single-Family'!T262+'Multi-Family'!AC262+'Non-Residential - New Const'!T263</f>
        <v>2263295</v>
      </c>
      <c r="U262" s="30">
        <f t="shared" ref="U262:V262" si="309">E262+S262+Q262+O262+M262+K262+I262+G262+C262</f>
        <v>164</v>
      </c>
      <c r="V262" s="31">
        <f t="shared" si="309"/>
        <v>72083098.11</v>
      </c>
      <c r="W262" s="51">
        <f>U262-Total!U249</f>
        <v>-2</v>
      </c>
      <c r="X262" s="52">
        <f>W262/Total!U249</f>
        <v>-0.01204819277</v>
      </c>
      <c r="Y262" s="53">
        <f>V262-Total!V249</f>
        <v>-20119921.44</v>
      </c>
      <c r="Z262" s="52">
        <f>Y262/Total!V249</f>
        <v>-0.2182132596</v>
      </c>
      <c r="AA262" s="53">
        <f t="shared" si="299"/>
        <v>-229739124.6</v>
      </c>
      <c r="AB262" s="4"/>
      <c r="AC262" s="4"/>
      <c r="AD262" s="4"/>
      <c r="AE262" s="4"/>
      <c r="AF262" s="4"/>
      <c r="AG262" s="4"/>
      <c r="AH262" s="4"/>
      <c r="AI262" s="4"/>
      <c r="AJ262" s="4"/>
      <c r="AK262" s="4"/>
      <c r="AL262" s="4"/>
      <c r="AM262" s="4"/>
      <c r="AN262" s="4"/>
      <c r="AO262" s="4"/>
      <c r="AP262" s="4"/>
      <c r="AQ262" s="4"/>
    </row>
    <row r="263" ht="12.75" customHeight="1">
      <c r="A263" s="23" t="s">
        <v>31</v>
      </c>
      <c r="B263" s="71">
        <v>2023.0</v>
      </c>
      <c r="C263" s="70">
        <f>'Single-Family'!C263+'Multi-Family'!C263+'Non-Residential - New Const'!C264</f>
        <v>74</v>
      </c>
      <c r="D263" s="70">
        <f>'Single-Family'!D263+'Multi-Family'!E263+'Non-Residential - New Const'!D264</f>
        <v>131751833.7</v>
      </c>
      <c r="E263" s="70">
        <f>'Single-Family'!E263+'Multi-Family'!F263+'Non-Residential - New Const'!E264</f>
        <v>217</v>
      </c>
      <c r="F263" s="70">
        <f>'Single-Family'!F263+'Multi-Family'!H263+'Non-Residential - New Const'!F264</f>
        <v>136529810</v>
      </c>
      <c r="G263" s="70">
        <f>'Single-Family'!G263+'Multi-Family'!I263+'Non-Residential - New Const'!G264</f>
        <v>1581</v>
      </c>
      <c r="H263" s="70">
        <f>'Single-Family'!H263+'Multi-Family'!K263+'Non-Residential - New Const'!H264</f>
        <v>451545086</v>
      </c>
      <c r="I263" s="70">
        <f>'Single-Family'!I263+'Multi-Family'!L263+'Non-Residential - New Const'!I264</f>
        <v>1113</v>
      </c>
      <c r="J263" s="70">
        <f>'Single-Family'!J263+'Multi-Family'!N263+'Non-Residential - New Const'!J264</f>
        <v>562990360.4</v>
      </c>
      <c r="K263" s="70">
        <f>'Single-Family'!K263+'Multi-Family'!O263+'Non-Residential - New Const'!K263</f>
        <v>38</v>
      </c>
      <c r="L263" s="70">
        <f>'Single-Family'!L263+'Multi-Family'!Q263+'Non-Residential - New Const'!L264</f>
        <v>54949363.4</v>
      </c>
      <c r="M263" s="70">
        <f>'Single-Family'!M263+'Multi-Family'!R263+'Non-Residential - New Const'!M264</f>
        <v>65</v>
      </c>
      <c r="N263" s="70">
        <f>'Single-Family'!N263+'Multi-Family'!T263+'Non-Residential - New Const'!N264</f>
        <v>17661226</v>
      </c>
      <c r="O263" s="70">
        <f>'Single-Family'!O263+'Multi-Family'!U263+'Non-Residential - New Const'!O264</f>
        <v>9</v>
      </c>
      <c r="P263" s="70">
        <f>'Single-Family'!P263+'Multi-Family'!W263+'Non-Residential - New Const'!P264</f>
        <v>3650000</v>
      </c>
      <c r="Q263" s="70">
        <f>'Single-Family'!Q263+'Multi-Family'!X263+'Non-Residential - New Const'!Q264</f>
        <v>13</v>
      </c>
      <c r="R263" s="70">
        <f>'Single-Family'!R263+'Multi-Family'!Z263+'Non-Residential - New Const'!R264</f>
        <v>0</v>
      </c>
      <c r="S263" s="70">
        <f>'Single-Family'!S263+'Multi-Family'!AA263+'Non-Residential - New Const'!S264</f>
        <v>101</v>
      </c>
      <c r="T263" s="70">
        <f>'Single-Family'!T263+'Multi-Family'!AC263+'Non-Residential - New Const'!T264</f>
        <v>216388989</v>
      </c>
      <c r="U263" s="65">
        <f t="shared" ref="U263:V263" si="310">E263+S263+Q263+O263+M263+K263+I263+G263+C263</f>
        <v>3211</v>
      </c>
      <c r="V263" s="66">
        <f t="shared" si="310"/>
        <v>1575466668</v>
      </c>
      <c r="W263" s="67">
        <f>U263-Total!U250</f>
        <v>22</v>
      </c>
      <c r="X263" s="68">
        <f>W263/Total!U250</f>
        <v>0.006898714331</v>
      </c>
      <c r="Y263" s="69">
        <f>V263-Total!V250</f>
        <v>-236619002.6</v>
      </c>
      <c r="Z263" s="68">
        <f>Y263/Total!V250</f>
        <v>-0.1305782648</v>
      </c>
      <c r="AA263" s="69">
        <f t="shared" ref="AA263:AA264" si="312">Y263</f>
        <v>-236619002.6</v>
      </c>
      <c r="AB263" s="4"/>
      <c r="AC263" s="4"/>
      <c r="AD263" s="4"/>
      <c r="AE263" s="4"/>
      <c r="AF263" s="4"/>
      <c r="AG263" s="4"/>
      <c r="AH263" s="4"/>
      <c r="AI263" s="4"/>
      <c r="AJ263" s="4"/>
      <c r="AK263" s="4"/>
      <c r="AL263" s="4"/>
      <c r="AM263" s="4"/>
      <c r="AN263" s="4"/>
      <c r="AO263" s="4"/>
      <c r="AP263" s="4"/>
      <c r="AQ263" s="4"/>
    </row>
    <row r="264" ht="12.75" customHeight="1">
      <c r="A264" s="15" t="s">
        <v>19</v>
      </c>
      <c r="B264" s="24">
        <v>2024.0</v>
      </c>
      <c r="C264" s="25">
        <f>'Single-Family'!C264+'Multi-Family'!C264+'Non-Residential - New Const'!C265</f>
        <v>1</v>
      </c>
      <c r="D264" s="25">
        <f>'Single-Family'!D264+'Multi-Family'!E264+'Non-Residential - New Const'!D265</f>
        <v>112908</v>
      </c>
      <c r="E264" s="25">
        <f>'Single-Family'!E264+'Multi-Family'!F264+'Non-Residential - New Const'!E265</f>
        <v>19</v>
      </c>
      <c r="F264" s="25">
        <f>'Single-Family'!F264+'Multi-Family'!H264+'Non-Residential - New Const'!F265</f>
        <v>6570925</v>
      </c>
      <c r="G264" s="25">
        <f>'Single-Family'!G264+'Multi-Family'!I264+'Non-Residential - New Const'!G265</f>
        <v>88</v>
      </c>
      <c r="H264" s="25">
        <f>'Single-Family'!H264+'Multi-Family'!K264+'Non-Residential - New Const'!H265</f>
        <v>160047727</v>
      </c>
      <c r="I264" s="25">
        <f>'Single-Family'!I264+'Multi-Family'!L264+'Non-Residential - New Const'!I265</f>
        <v>54</v>
      </c>
      <c r="J264" s="25">
        <f>'Single-Family'!J264+'Multi-Family'!N264+'Non-Residential - New Const'!J265</f>
        <v>16289867.96</v>
      </c>
      <c r="K264" s="25">
        <f>'Single-Family'!K264+'Multi-Family'!O264+'Non-Residential - New Const'!K265</f>
        <v>2</v>
      </c>
      <c r="L264" s="25">
        <f>'Single-Family'!L264+'Multi-Family'!Q264+'Non-Residential - New Const'!L265</f>
        <v>372558</v>
      </c>
      <c r="M264" s="25">
        <f>'Single-Family'!M264+'Multi-Family'!R264+'Non-Residential - New Const'!M265</f>
        <v>0</v>
      </c>
      <c r="N264" s="25">
        <f>'Single-Family'!N264+'Multi-Family'!T264+'Non-Residential - New Const'!N265</f>
        <v>0</v>
      </c>
      <c r="O264" s="25">
        <f>'Single-Family'!O264+'Multi-Family'!U264+'Non-Residential - New Const'!O265</f>
        <v>0</v>
      </c>
      <c r="P264" s="25">
        <f>'Single-Family'!P264+'Multi-Family'!W264+'Non-Residential - New Const'!P265</f>
        <v>0</v>
      </c>
      <c r="Q264" s="25">
        <f>'Single-Family'!Q264+'Multi-Family'!X264+'Non-Residential - New Const'!Q265</f>
        <v>1</v>
      </c>
      <c r="R264" s="25">
        <f>'Single-Family'!R264+'Multi-Family'!Z264+'Non-Residential - New Const'!R265</f>
        <v>400000</v>
      </c>
      <c r="S264" s="25">
        <f>'Single-Family'!S264+'Multi-Family'!AA264+'Non-Residential - New Const'!S265</f>
        <v>3</v>
      </c>
      <c r="T264" s="25">
        <f>'Single-Family'!T264+'Multi-Family'!AC264+'Non-Residential - New Const'!T265</f>
        <v>83926667</v>
      </c>
      <c r="U264" s="30">
        <f t="shared" ref="U264:V264" si="311">E264+S264+Q264+O264+M264+K264+I264+G264+C264</f>
        <v>168</v>
      </c>
      <c r="V264" s="31">
        <f t="shared" si="311"/>
        <v>267720653</v>
      </c>
      <c r="W264" s="51">
        <f>U264-Total!U251</f>
        <v>-53</v>
      </c>
      <c r="X264" s="52">
        <f>W264/Total!U251</f>
        <v>-0.2398190045</v>
      </c>
      <c r="Y264" s="53">
        <f>V264-Total!V251</f>
        <v>161603134.5</v>
      </c>
      <c r="Z264" s="52">
        <f>Y264/Total!V251</f>
        <v>1.52286952</v>
      </c>
      <c r="AA264" s="53">
        <f t="shared" si="312"/>
        <v>161603134.5</v>
      </c>
      <c r="AB264" s="4"/>
      <c r="AC264" s="37">
        <f t="array" ref="AC264:AN265">TRANSPOSE(U264:V275)</f>
        <v>168</v>
      </c>
      <c r="AD264" s="37">
        <v>399.0</v>
      </c>
      <c r="AE264" s="37">
        <v>319.0</v>
      </c>
      <c r="AF264" s="37">
        <v>374.0</v>
      </c>
      <c r="AG264" s="37">
        <v>274.0</v>
      </c>
      <c r="AH264" s="37">
        <v>258.0</v>
      </c>
      <c r="AI264" s="37">
        <v>427.0</v>
      </c>
      <c r="AJ264" s="37">
        <v>328.0</v>
      </c>
      <c r="AK264" s="37">
        <v>322.0</v>
      </c>
      <c r="AL264" s="37">
        <v>275.0</v>
      </c>
      <c r="AM264" s="37">
        <v>230.0</v>
      </c>
      <c r="AN264" s="37">
        <v>197.0</v>
      </c>
      <c r="AO264" s="4"/>
      <c r="AP264" s="4"/>
      <c r="AQ264" s="4"/>
    </row>
    <row r="265" ht="12.75" customHeight="1">
      <c r="A265" s="15" t="s">
        <v>20</v>
      </c>
      <c r="B265" s="24">
        <v>2024.0</v>
      </c>
      <c r="C265" s="25">
        <f>'Single-Family'!C265+'Multi-Family'!C265+'Non-Residential - New Const'!C266</f>
        <v>5</v>
      </c>
      <c r="D265" s="25">
        <f>'Single-Family'!D265+'Multi-Family'!E265+'Non-Residential - New Const'!D266</f>
        <v>1023555</v>
      </c>
      <c r="E265" s="25">
        <f>'Single-Family'!E265+'Multi-Family'!F265+'Non-Residential - New Const'!E266</f>
        <v>20</v>
      </c>
      <c r="F265" s="25">
        <f>'Single-Family'!F265+'Multi-Family'!H265+'Non-Residential - New Const'!F266</f>
        <v>5350297</v>
      </c>
      <c r="G265" s="25">
        <f>'Single-Family'!G265+'Multi-Family'!I265+'Non-Residential - New Const'!G266</f>
        <v>257</v>
      </c>
      <c r="H265" s="25">
        <f>'Single-Family'!H265+'Multi-Family'!K265+'Non-Residential - New Const'!H266</f>
        <v>29737142</v>
      </c>
      <c r="I265" s="25">
        <f>'Single-Family'!I265+'Multi-Family'!I265+'Non-Residential - New Const'!I266</f>
        <v>96</v>
      </c>
      <c r="J265" s="25">
        <f>'Single-Family'!J265+'Multi-Family'!K265+'Non-Residential - New Const'!J266</f>
        <v>25443447.49</v>
      </c>
      <c r="K265" s="25">
        <f>'Single-Family'!K265+'Multi-Family'!O265+'Non-Residential - New Const'!K266</f>
        <v>7</v>
      </c>
      <c r="L265" s="25">
        <f>'Single-Family'!L265+'Multi-Family'!Q265+'Non-Residential - New Const'!L266</f>
        <v>2344067</v>
      </c>
      <c r="M265" s="25">
        <f>'Single-Family'!M265+'Multi-Family'!R265+'Non-Residential - New Const'!M266</f>
        <v>8</v>
      </c>
      <c r="N265" s="25">
        <f>'Single-Family'!N265+'Multi-Family'!T265+'Non-Residential - New Const'!N266</f>
        <v>2010070</v>
      </c>
      <c r="O265" s="25">
        <f>'Single-Family'!O265+'Multi-Family'!U265+'Non-Residential - New Const'!O266</f>
        <v>0</v>
      </c>
      <c r="P265" s="25">
        <f>'Single-Family'!P265+'Multi-Family'!W265+'Non-Residential - New Const'!P266</f>
        <v>0</v>
      </c>
      <c r="Q265" s="25">
        <f>'Single-Family'!Q265+'Multi-Family'!X265+'Non-Residential - New Const'!Q266</f>
        <v>2</v>
      </c>
      <c r="R265" s="25">
        <f>'Single-Family'!R265+'Multi-Family'!Z265+'Non-Residential - New Const'!R266</f>
        <v>707371</v>
      </c>
      <c r="S265" s="25">
        <f>'Single-Family'!S265+'Multi-Family'!AA265+'Non-Residential - New Const'!S266</f>
        <v>4</v>
      </c>
      <c r="T265" s="25">
        <f>'Single-Family'!T265+'Multi-Family'!AC265+'Non-Residential - New Const'!T266</f>
        <v>1490346</v>
      </c>
      <c r="U265" s="30">
        <f t="shared" ref="U265:V265" si="313">E265+S265+Q265+O265+M265+K265+I265+G265+C265</f>
        <v>399</v>
      </c>
      <c r="V265" s="31">
        <f t="shared" si="313"/>
        <v>68106295.49</v>
      </c>
      <c r="W265" s="51">
        <f>U265-Total!U252</f>
        <v>222</v>
      </c>
      <c r="X265" s="52">
        <f>W265/Total!U252</f>
        <v>1.254237288</v>
      </c>
      <c r="Y265" s="53">
        <f>V265-Total!V252</f>
        <v>-45755274.9</v>
      </c>
      <c r="Z265" s="52">
        <f>Y265/Total!V252</f>
        <v>-0.4018500249</v>
      </c>
      <c r="AA265" s="53">
        <f t="shared" ref="AA265:AA275" si="315">AA264+Y265</f>
        <v>115847859.6</v>
      </c>
      <c r="AB265" s="4"/>
      <c r="AC265" s="37">
        <v>2.6772065296E8</v>
      </c>
      <c r="AD265" s="37">
        <v>6.810629549000001E7</v>
      </c>
      <c r="AE265" s="37">
        <v>7.399528341E7</v>
      </c>
      <c r="AF265" s="37">
        <v>1.4821715395E8</v>
      </c>
      <c r="AG265" s="37">
        <v>1.3240727931E8</v>
      </c>
      <c r="AH265" s="37">
        <v>8.123028628E7</v>
      </c>
      <c r="AI265" s="37">
        <v>1.6423016357E8</v>
      </c>
      <c r="AJ265" s="37">
        <v>8.874626924000001E7</v>
      </c>
      <c r="AK265" s="37">
        <v>1.7643955067000002E8</v>
      </c>
      <c r="AL265" s="37">
        <v>6.2027454796E8</v>
      </c>
      <c r="AM265" s="37">
        <v>1.1651090810000001E8</v>
      </c>
      <c r="AN265" s="37">
        <v>8.935491818E7</v>
      </c>
      <c r="AO265" s="4"/>
      <c r="AP265" s="4"/>
      <c r="AQ265" s="4"/>
    </row>
    <row r="266" ht="12.75" customHeight="1">
      <c r="A266" s="15" t="s">
        <v>21</v>
      </c>
      <c r="B266" s="24">
        <v>2024.0</v>
      </c>
      <c r="C266" s="25">
        <f>'Single-Family'!C266+'Multi-Family'!C266+'Non-Residential - New Const'!C267</f>
        <v>3</v>
      </c>
      <c r="D266" s="25">
        <f>'Single-Family'!D266+'Multi-Family'!E266+'Non-Residential - New Const'!D267</f>
        <v>432919</v>
      </c>
      <c r="E266" s="25">
        <f>'Single-Family'!E266+'Multi-Family'!F266+'Non-Residential - New Const'!E267</f>
        <v>5</v>
      </c>
      <c r="F266" s="25">
        <f>'Single-Family'!F266+'Multi-Family'!H266+'Non-Residential - New Const'!F267</f>
        <v>2223154</v>
      </c>
      <c r="G266" s="25">
        <f>'Single-Family'!G266+'Multi-Family'!I266+'Non-Residential - New Const'!G267</f>
        <v>184</v>
      </c>
      <c r="H266" s="25">
        <f>'Single-Family'!H266+'Multi-Family'!K266+'Non-Residential - New Const'!H267</f>
        <v>30494093.88</v>
      </c>
      <c r="I266" s="25">
        <f>'Single-Family'!I266+'Multi-Family'!L266+'Non-Residential - New Const'!I267</f>
        <v>95</v>
      </c>
      <c r="J266" s="25">
        <f>'Single-Family'!J266+'Multi-Family'!N266+'Non-Residential - New Const'!J267</f>
        <v>31180846.53</v>
      </c>
      <c r="K266" s="25">
        <f>'Single-Family'!K266+'Multi-Family'!O266+'Non-Residential - New Const'!K267</f>
        <v>3</v>
      </c>
      <c r="L266" s="25">
        <f>'Single-Family'!L266+'Multi-Family'!Q266+'Non-Residential - New Const'!L267</f>
        <v>854282</v>
      </c>
      <c r="M266" s="25">
        <f>'Single-Family'!M266+'Multi-Family'!R266+'Non-Residential - New Const'!M267</f>
        <v>8</v>
      </c>
      <c r="N266" s="25">
        <f>'Single-Family'!N266+'Multi-Family'!T266+'Non-Residential - New Const'!N267</f>
        <v>2432165</v>
      </c>
      <c r="O266" s="25">
        <f>'Single-Family'!O266+'Multi-Family'!U266+'Non-Residential - New Const'!O267</f>
        <v>4</v>
      </c>
      <c r="P266" s="25">
        <f>'Single-Family'!P266+'Multi-Family'!W266+'Non-Residential - New Const'!P267</f>
        <v>1320000</v>
      </c>
      <c r="Q266" s="25">
        <f>'Single-Family'!Q266+'Multi-Family'!X266+'Non-Residential - New Const'!Q267</f>
        <v>3</v>
      </c>
      <c r="R266" s="25">
        <f>'Single-Family'!R266+'Multi-Family'!Z266+'Non-Residential - New Const'!R267</f>
        <v>1040000</v>
      </c>
      <c r="S266" s="25">
        <f>'Single-Family'!S266+'Multi-Family'!AA266+'Non-Residential - New Const'!S267</f>
        <v>14</v>
      </c>
      <c r="T266" s="25">
        <f>'Single-Family'!T266+'Multi-Family'!AC266+'Non-Residential - New Const'!T267</f>
        <v>4017823</v>
      </c>
      <c r="U266" s="30">
        <f t="shared" ref="U266:V266" si="314">E266+S266+Q266+O266+M266+K266+I266+G266+C266</f>
        <v>319</v>
      </c>
      <c r="V266" s="31">
        <f t="shared" si="314"/>
        <v>73995283.41</v>
      </c>
      <c r="W266" s="51">
        <f>U266-Total!U253</f>
        <v>32</v>
      </c>
      <c r="X266" s="52">
        <f>W266/Total!U253</f>
        <v>0.1114982578</v>
      </c>
      <c r="Y266" s="53">
        <f>V266-Total!V253</f>
        <v>-70602296.07</v>
      </c>
      <c r="Z266" s="52">
        <f>Y266/Total!V253</f>
        <v>-0.4882674822</v>
      </c>
      <c r="AA266" s="53">
        <f t="shared" si="315"/>
        <v>45245563.48</v>
      </c>
      <c r="AB266" s="4"/>
      <c r="AC266" s="15">
        <f t="shared" ref="AC266:AN266" si="316">AC265/$AC$137</f>
        <v>267.720653</v>
      </c>
      <c r="AD266" s="15">
        <f t="shared" si="316"/>
        <v>68.10629549</v>
      </c>
      <c r="AE266" s="15">
        <f t="shared" si="316"/>
        <v>73.99528341</v>
      </c>
      <c r="AF266" s="15">
        <f t="shared" si="316"/>
        <v>148.217154</v>
      </c>
      <c r="AG266" s="15">
        <f t="shared" si="316"/>
        <v>132.4072793</v>
      </c>
      <c r="AH266" s="15">
        <f t="shared" si="316"/>
        <v>81.23028628</v>
      </c>
      <c r="AI266" s="15">
        <f t="shared" si="316"/>
        <v>164.2301636</v>
      </c>
      <c r="AJ266" s="15">
        <f t="shared" si="316"/>
        <v>88.74626924</v>
      </c>
      <c r="AK266" s="15">
        <f t="shared" si="316"/>
        <v>176.4395507</v>
      </c>
      <c r="AL266" s="15">
        <f t="shared" si="316"/>
        <v>620.274548</v>
      </c>
      <c r="AM266" s="15">
        <f t="shared" si="316"/>
        <v>116.5109081</v>
      </c>
      <c r="AN266" s="15">
        <f t="shared" si="316"/>
        <v>89.35491818</v>
      </c>
      <c r="AO266" s="4"/>
      <c r="AP266" s="4"/>
      <c r="AQ266" s="4"/>
    </row>
    <row r="267" ht="12.75" customHeight="1">
      <c r="A267" s="15" t="s">
        <v>22</v>
      </c>
      <c r="B267" s="24">
        <v>2024.0</v>
      </c>
      <c r="C267" s="25">
        <f>'Single-Family'!C267+'Multi-Family'!C267+'Non-Residential - New Const'!C268</f>
        <v>5</v>
      </c>
      <c r="D267" s="25">
        <f>'Single-Family'!D267+'Multi-Family'!E267+'Non-Residential - New Const'!D268</f>
        <v>814173</v>
      </c>
      <c r="E267" s="25">
        <f>'Single-Family'!E267+'Multi-Family'!F267+'Non-Residential - New Const'!E268</f>
        <v>31</v>
      </c>
      <c r="F267" s="25">
        <f>'Single-Family'!F267+'Multi-Family'!H267+'Non-Residential - New Const'!F268</f>
        <v>7086990</v>
      </c>
      <c r="G267" s="25">
        <f>'Single-Family'!G267+'Multi-Family'!I267+'Non-Residential - New Const'!G268</f>
        <v>173</v>
      </c>
      <c r="H267" s="25">
        <f>'Single-Family'!H267+'Multi-Family'!K267+'Non-Residential - New Const'!H268</f>
        <v>45117271</v>
      </c>
      <c r="I267" s="25">
        <f>'Single-Family'!I267+'Multi-Family'!L267+'Non-Residential - New Const'!I268</f>
        <v>138</v>
      </c>
      <c r="J267" s="25">
        <f>'Single-Family'!J267+'Multi-Family'!N267+'Non-Residential - New Const'!J268</f>
        <v>80451235.55</v>
      </c>
      <c r="K267" s="25">
        <f>'Single-Family'!K267+'Multi-Family'!O267+'Non-Residential - New Const'!K268</f>
        <v>10</v>
      </c>
      <c r="L267" s="25">
        <f>'Single-Family'!L267+'Multi-Family'!Q267+'Non-Residential - New Const'!L268</f>
        <v>9095835.4</v>
      </c>
      <c r="M267" s="25">
        <f>'Single-Family'!M267+'Multi-Family'!R267+'Non-Residential - New Const'!M268</f>
        <v>6</v>
      </c>
      <c r="N267" s="25">
        <f>'Single-Family'!N267+'Multi-Family'!T267+'Non-Residential - New Const'!N268</f>
        <v>1495685</v>
      </c>
      <c r="O267" s="25">
        <f>'Single-Family'!O267+'Multi-Family'!U267+'Non-Residential - New Const'!O268</f>
        <v>2</v>
      </c>
      <c r="P267" s="25">
        <f>'Single-Family'!P267+'Multi-Family'!W267+'Non-Residential - New Const'!P268</f>
        <v>750000</v>
      </c>
      <c r="Q267" s="25">
        <f>'Single-Family'!Q267+'Multi-Family'!X267+'Non-Residential - New Const'!Q268</f>
        <v>1</v>
      </c>
      <c r="R267" s="25">
        <f>'Single-Family'!R267+'Multi-Family'!Z267+'Non-Residential - New Const'!R268</f>
        <v>300000</v>
      </c>
      <c r="S267" s="25">
        <f>'Single-Family'!S267+'Multi-Family'!AA267+'Non-Residential - New Const'!S268</f>
        <v>8</v>
      </c>
      <c r="T267" s="25">
        <f>'Single-Family'!T267+'Multi-Family'!AC267+'Non-Residential - New Const'!T268</f>
        <v>3105964</v>
      </c>
      <c r="U267" s="30">
        <f t="shared" ref="U267:V267" si="317">E267+S267+Q267+O267+M267+K267+I267+G267+C267</f>
        <v>374</v>
      </c>
      <c r="V267" s="31">
        <f t="shared" si="317"/>
        <v>148217154</v>
      </c>
      <c r="W267" s="51">
        <f>U267-Total!U254</f>
        <v>129</v>
      </c>
      <c r="X267" s="52">
        <f>W267/Total!U254</f>
        <v>0.5265306122</v>
      </c>
      <c r="Y267" s="53">
        <f>V267-Total!V254</f>
        <v>-80450806.24</v>
      </c>
      <c r="Z267" s="52">
        <f>Y267/Total!V254</f>
        <v>-0.3518236931</v>
      </c>
      <c r="AA267" s="53">
        <f t="shared" si="315"/>
        <v>-35205242.76</v>
      </c>
      <c r="AB267" s="4"/>
      <c r="AC267" s="4"/>
      <c r="AD267" s="4"/>
      <c r="AE267" s="4"/>
      <c r="AF267" s="4"/>
      <c r="AG267" s="4"/>
      <c r="AH267" s="4"/>
      <c r="AI267" s="4"/>
      <c r="AJ267" s="4"/>
      <c r="AK267" s="4"/>
      <c r="AL267" s="4"/>
      <c r="AM267" s="4"/>
      <c r="AN267" s="4"/>
      <c r="AO267" s="4"/>
      <c r="AP267" s="4"/>
      <c r="AQ267" s="4"/>
    </row>
    <row r="268" ht="12.75" customHeight="1">
      <c r="A268" s="15" t="s">
        <v>23</v>
      </c>
      <c r="B268" s="24">
        <v>2024.0</v>
      </c>
      <c r="C268" s="25">
        <f>'Single-Family'!C268+'Multi-Family'!C268+'Non-Residential - New Const'!C269</f>
        <v>4</v>
      </c>
      <c r="D268" s="25">
        <f>'Single-Family'!D268+'Multi-Family'!E268+'Non-Residential - New Const'!D269</f>
        <v>1104117</v>
      </c>
      <c r="E268" s="25">
        <f>'Single-Family'!E268+'Multi-Family'!F268+'Non-Residential - New Const'!E269</f>
        <v>2</v>
      </c>
      <c r="F268" s="25">
        <f>'Single-Family'!F268+'Multi-Family'!H268+'Non-Residential - New Const'!F269</f>
        <v>694990</v>
      </c>
      <c r="G268" s="25">
        <f>'Single-Family'!G268+'Multi-Family'!I268+'Non-Residential - New Const'!G269</f>
        <v>121</v>
      </c>
      <c r="H268" s="25">
        <f>'Single-Family'!H268+'Multi-Family'!K268+'Non-Residential - New Const'!H269</f>
        <v>58840819</v>
      </c>
      <c r="I268" s="25">
        <f>'Single-Family'!I268+'Multi-Family'!L268+'Non-Residential - New Const'!I269</f>
        <v>126</v>
      </c>
      <c r="J268" s="25">
        <f>'Single-Family'!J268+'Multi-Family'!N268+'Non-Residential - New Const'!J269</f>
        <v>36460169.31</v>
      </c>
      <c r="K268" s="25">
        <f>'Single-Family'!K268+'Multi-Family'!O268+'Non-Residential - New Const'!K269</f>
        <v>3</v>
      </c>
      <c r="L268" s="25">
        <f>'Single-Family'!L268+'Multi-Family'!Q268+'Non-Residential - New Const'!L269</f>
        <v>963657</v>
      </c>
      <c r="M268" s="25">
        <f>'Single-Family'!M268+'Multi-Family'!R268+'Non-Residential - New Const'!M269</f>
        <v>8</v>
      </c>
      <c r="N268" s="25">
        <f>'Single-Family'!N268+'Multi-Family'!T268+'Non-Residential - New Const'!N269</f>
        <v>1783590</v>
      </c>
      <c r="O268" s="25">
        <f>'Single-Family'!O268+'Multi-Family'!U268+'Non-Residential - New Const'!O269</f>
        <v>3</v>
      </c>
      <c r="P268" s="25">
        <f>'Single-Family'!P268+'Multi-Family'!W268+'Non-Residential - New Const'!P269</f>
        <v>1740000</v>
      </c>
      <c r="Q268" s="25">
        <f>'Single-Family'!Q268+'Multi-Family'!X268+'Non-Residential - New Const'!Q269</f>
        <v>1</v>
      </c>
      <c r="R268" s="25">
        <f>'Single-Family'!R268+'Multi-Family'!Z268+'Non-Residential - New Const'!R269</f>
        <v>430000</v>
      </c>
      <c r="S268" s="25">
        <f>'Single-Family'!S268+'Multi-Family'!AA268+'Non-Residential - New Const'!S269</f>
        <v>6</v>
      </c>
      <c r="T268" s="25">
        <f>'Single-Family'!T268+'Multi-Family'!AC268+'Non-Residential - New Const'!T269</f>
        <v>30389937</v>
      </c>
      <c r="U268" s="30">
        <f t="shared" ref="U268:V268" si="318">E268+S268+Q268+O268+M268+K268+I268+G268+C268</f>
        <v>274</v>
      </c>
      <c r="V268" s="31">
        <f t="shared" si="318"/>
        <v>132407279.3</v>
      </c>
      <c r="W268" s="51">
        <f>U268-Total!U255</f>
        <v>-33</v>
      </c>
      <c r="X268" s="52">
        <f>W268/Total!U255</f>
        <v>-0.1074918567</v>
      </c>
      <c r="Y268" s="53">
        <f>V268-Total!V255</f>
        <v>-12981736.98</v>
      </c>
      <c r="Z268" s="52">
        <f>Y268/Total!V255</f>
        <v>-0.08928966789</v>
      </c>
      <c r="AA268" s="53">
        <f t="shared" si="315"/>
        <v>-48186979.74</v>
      </c>
      <c r="AB268" s="4"/>
      <c r="AC268" s="4"/>
      <c r="AD268" s="4"/>
      <c r="AE268" s="4"/>
      <c r="AF268" s="4"/>
      <c r="AG268" s="4"/>
      <c r="AH268" s="4"/>
      <c r="AI268" s="4"/>
      <c r="AJ268" s="4"/>
      <c r="AK268" s="4"/>
      <c r="AL268" s="4"/>
      <c r="AM268" s="4"/>
      <c r="AN268" s="4"/>
      <c r="AO268" s="4"/>
      <c r="AP268" s="4"/>
      <c r="AQ268" s="4"/>
    </row>
    <row r="269" ht="12.75" customHeight="1">
      <c r="A269" s="15" t="s">
        <v>32</v>
      </c>
      <c r="B269" s="24">
        <v>2024.0</v>
      </c>
      <c r="C269" s="25">
        <f>'Single-Family'!C269+'Multi-Family'!C269+'Non-Residential - New Const'!C270</f>
        <v>2</v>
      </c>
      <c r="D269" s="25">
        <f>'Single-Family'!D269+'Multi-Family'!E269+'Non-Residential - New Const'!D270</f>
        <v>483105</v>
      </c>
      <c r="E269" s="25">
        <f>'Single-Family'!E269+'Multi-Family'!F269+'Non-Residential - New Const'!E270</f>
        <v>3</v>
      </c>
      <c r="F269" s="25">
        <f>'Single-Family'!F269+'Multi-Family'!H269+'Non-Residential - New Const'!F270</f>
        <v>521164</v>
      </c>
      <c r="G269" s="25">
        <f>'Single-Family'!G269+'Multi-Family'!I269+'Non-Residential - New Const'!G270</f>
        <v>128</v>
      </c>
      <c r="H269" s="25">
        <f>'Single-Family'!H269+'Multi-Family'!K269+'Non-Residential - New Const'!H270</f>
        <v>28203409</v>
      </c>
      <c r="I269" s="25">
        <f>'Single-Family'!I269+'Multi-Family'!L269+'Non-Residential - New Const'!I270</f>
        <v>100</v>
      </c>
      <c r="J269" s="25">
        <f>'Single-Family'!J269+'Multi-Family'!N269+'Non-Residential - New Const'!J270</f>
        <v>41335963.28</v>
      </c>
      <c r="K269" s="25">
        <f>'Single-Family'!K269+'Multi-Family'!O269+'Non-Residential - New Const'!K270</f>
        <v>9</v>
      </c>
      <c r="L269" s="25">
        <f>'Single-Family'!L269+'Multi-Family'!Q269+'Non-Residential - New Const'!L270</f>
        <v>3140497</v>
      </c>
      <c r="M269" s="25">
        <f>'Single-Family'!M269+'Multi-Family'!R269+'Non-Residential - New Const'!M270</f>
        <v>8</v>
      </c>
      <c r="N269" s="25">
        <f>'Single-Family'!N269+'Multi-Family'!T269+'Non-Residential - New Const'!N270</f>
        <v>2342305</v>
      </c>
      <c r="O269" s="25">
        <f>'Single-Family'!O269+'Multi-Family'!U269+'Non-Residential - New Const'!O270</f>
        <v>1</v>
      </c>
      <c r="P269" s="25">
        <f>'Single-Family'!P269+'Multi-Family'!W269+'Non-Residential - New Const'!P270</f>
        <v>400000</v>
      </c>
      <c r="Q269" s="25">
        <f>'Single-Family'!Q269+'Multi-Family'!X269+'Non-Residential - New Const'!Q270</f>
        <v>3</v>
      </c>
      <c r="R269" s="25">
        <f>'Single-Family'!R269+'Multi-Family'!Z269+'Non-Residential - New Const'!R270</f>
        <v>1800000</v>
      </c>
      <c r="S269" s="25">
        <f>'Single-Family'!S269+'Multi-Family'!AA269+'Non-Residential - New Const'!S270</f>
        <v>4</v>
      </c>
      <c r="T269" s="25">
        <f>'Single-Family'!T269+'Multi-Family'!AC269+'Non-Residential - New Const'!T270</f>
        <v>3003843</v>
      </c>
      <c r="U269" s="30">
        <f t="shared" ref="U269:V269" si="319">E269+S269+Q269+O269+M269+K269+I269+G269+C269</f>
        <v>258</v>
      </c>
      <c r="V269" s="31">
        <f t="shared" si="319"/>
        <v>81230286.28</v>
      </c>
      <c r="W269" s="51">
        <f>U269-Total!U256</f>
        <v>-36</v>
      </c>
      <c r="X269" s="52">
        <f>W269/Total!U256</f>
        <v>-0.1224489796</v>
      </c>
      <c r="Y269" s="53">
        <f>V269-Total!V256</f>
        <v>-72081021.52</v>
      </c>
      <c r="Z269" s="52">
        <f>Y269/Total!V256</f>
        <v>-0.4701611548</v>
      </c>
      <c r="AA269" s="53">
        <f t="shared" si="315"/>
        <v>-120268001.3</v>
      </c>
      <c r="AB269" s="4"/>
      <c r="AC269" s="4"/>
      <c r="AD269" s="4"/>
      <c r="AE269" s="4"/>
      <c r="AF269" s="4"/>
      <c r="AG269" s="4"/>
      <c r="AH269" s="4"/>
      <c r="AI269" s="4"/>
      <c r="AJ269" s="4"/>
      <c r="AK269" s="4"/>
      <c r="AL269" s="4"/>
      <c r="AM269" s="4"/>
      <c r="AN269" s="4"/>
      <c r="AO269" s="4"/>
      <c r="AP269" s="4"/>
      <c r="AQ269" s="4"/>
    </row>
    <row r="270" ht="12.75" customHeight="1">
      <c r="A270" s="15" t="s">
        <v>25</v>
      </c>
      <c r="B270" s="24">
        <v>2024.0</v>
      </c>
      <c r="C270" s="25">
        <f>'Single-Family'!C270+'Multi-Family'!C270+'Non-Residential - New Const'!C271</f>
        <v>15</v>
      </c>
      <c r="D270" s="25">
        <f>'Single-Family'!D270+'Multi-Family'!E270+'Non-Residential - New Const'!D271</f>
        <v>2334177.75</v>
      </c>
      <c r="E270" s="25">
        <f>'Single-Family'!E270+'Multi-Family'!F270+'Non-Residential - New Const'!E271</f>
        <v>3</v>
      </c>
      <c r="F270" s="25">
        <f>'Single-Family'!F270+'Multi-Family'!H270+'Non-Residential - New Const'!F271</f>
        <v>1086154</v>
      </c>
      <c r="G270" s="25">
        <f>'Single-Family'!G270+'Multi-Family'!I270+'Non-Residential - New Const'!G271</f>
        <v>273</v>
      </c>
      <c r="H270" s="25">
        <f>'Single-Family'!H270+'Multi-Family'!K270+'Non-Residential - New Const'!H271</f>
        <v>73800574</v>
      </c>
      <c r="I270" s="25">
        <f>'Single-Family'!I270+'Multi-Family'!L270+'Non-Residential - New Const'!I271</f>
        <v>110</v>
      </c>
      <c r="J270" s="25">
        <f>'Single-Family'!J270+'Multi-Family'!N270+'Non-Residential - New Const'!J271</f>
        <v>58450783.82</v>
      </c>
      <c r="K270" s="25">
        <f>'Single-Family'!K270+'Multi-Family'!O270+'Non-Residential - New Const'!K271</f>
        <v>5</v>
      </c>
      <c r="L270" s="25">
        <f>'Single-Family'!L270+'Multi-Family'!Q270+'Non-Residential - New Const'!L271</f>
        <v>5615875</v>
      </c>
      <c r="M270" s="25">
        <f>'Single-Family'!M270+'Multi-Family'!R270+'Non-Residential - New Const'!M271</f>
        <v>12</v>
      </c>
      <c r="N270" s="25">
        <f>'Single-Family'!N270+'Multi-Family'!T270+'Non-Residential - New Const'!N271</f>
        <v>4099719</v>
      </c>
      <c r="O270" s="25">
        <f>'Single-Family'!O270+'Multi-Family'!U270+'Non-Residential - New Const'!O271</f>
        <v>2</v>
      </c>
      <c r="P270" s="25">
        <f>'Single-Family'!P270+'Multi-Family'!W270+'Non-Residential - New Const'!P271</f>
        <v>483000</v>
      </c>
      <c r="Q270" s="25">
        <f>'Single-Family'!Q270+'Multi-Family'!X270+'Non-Residential - New Const'!Q271</f>
        <v>1</v>
      </c>
      <c r="R270" s="25">
        <f>'Single-Family'!R270+'Multi-Family'!Z270+'Non-Residential - New Const'!R271</f>
        <v>400000</v>
      </c>
      <c r="S270" s="25">
        <f>'Single-Family'!S270+'Multi-Family'!AA270+'Non-Residential - New Const'!S271</f>
        <v>6</v>
      </c>
      <c r="T270" s="25">
        <f>'Single-Family'!T270+'Multi-Family'!AC270+'Non-Residential - New Const'!T271</f>
        <v>17959880</v>
      </c>
      <c r="U270" s="30">
        <f t="shared" ref="U270:V270" si="320">E270+S270+Q270+O270+M270+K270+I270+G270+C270</f>
        <v>427</v>
      </c>
      <c r="V270" s="31">
        <f t="shared" si="320"/>
        <v>164230163.6</v>
      </c>
      <c r="W270" s="51">
        <f>U270-Total!U257</f>
        <v>148</v>
      </c>
      <c r="X270" s="52">
        <f>W270/Total!U257</f>
        <v>0.5304659498</v>
      </c>
      <c r="Y270" s="53">
        <f>V270-Total!V257</f>
        <v>91563278.16</v>
      </c>
      <c r="Z270" s="52">
        <f>Y270/Total!V257</f>
        <v>1.260041319</v>
      </c>
      <c r="AA270" s="53">
        <f t="shared" si="315"/>
        <v>-28704723.1</v>
      </c>
      <c r="AB270" s="4"/>
      <c r="AC270" s="4"/>
      <c r="AD270" s="4"/>
      <c r="AE270" s="4"/>
      <c r="AF270" s="4"/>
      <c r="AG270" s="4"/>
      <c r="AH270" s="4"/>
      <c r="AI270" s="4"/>
      <c r="AJ270" s="4"/>
      <c r="AK270" s="4"/>
      <c r="AL270" s="4"/>
      <c r="AM270" s="4"/>
      <c r="AN270" s="4"/>
      <c r="AO270" s="4"/>
      <c r="AP270" s="4"/>
      <c r="AQ270" s="4"/>
    </row>
    <row r="271" ht="12.75" customHeight="1">
      <c r="A271" s="15" t="s">
        <v>26</v>
      </c>
      <c r="B271" s="24">
        <v>2024.0</v>
      </c>
      <c r="C271" s="25">
        <f>'Single-Family'!C271+'Multi-Family'!C271+'Non-Residential - New Const'!C272</f>
        <v>4</v>
      </c>
      <c r="D271" s="25">
        <f>'Single-Family'!D271+'Multi-Family'!E271+'Non-Residential - New Const'!D272</f>
        <v>4618115.26</v>
      </c>
      <c r="E271" s="25">
        <f>'Single-Family'!E271+'Multi-Family'!F271+'Non-Residential - New Const'!E272</f>
        <v>35</v>
      </c>
      <c r="F271" s="25">
        <f>'Single-Family'!F271+'Multi-Family'!H271+'Non-Residential - New Const'!F272</f>
        <v>7310500</v>
      </c>
      <c r="G271" s="25">
        <f>'Single-Family'!G271+'Multi-Family'!I271+'Non-Residential - New Const'!G272</f>
        <v>138</v>
      </c>
      <c r="H271" s="25">
        <f>'Single-Family'!H271+'Multi-Family'!K271+'Non-Residential - New Const'!H272</f>
        <v>33015036</v>
      </c>
      <c r="I271" s="25">
        <f>'Single-Family'!I271+'Multi-Family'!L271+'Non-Residential - New Const'!I272</f>
        <v>127</v>
      </c>
      <c r="J271" s="25">
        <f>'Single-Family'!J271+'Multi-Family'!N271+'Non-Residential - New Const'!J272</f>
        <v>36925217.98</v>
      </c>
      <c r="K271" s="25">
        <f>'Single-Family'!K271+'Multi-Family'!O271+'Non-Residential - New Const'!K272</f>
        <v>7</v>
      </c>
      <c r="L271" s="25">
        <f>'Single-Family'!L271+'Multi-Family'!Q271+'Non-Residential - New Const'!L272</f>
        <v>2278020</v>
      </c>
      <c r="M271" s="25">
        <f>'Single-Family'!M271+'Multi-Family'!R271+'Non-Residential - New Const'!M272</f>
        <v>9</v>
      </c>
      <c r="N271" s="25">
        <f>'Single-Family'!N271+'Multi-Family'!T271+'Non-Residential - New Const'!N272</f>
        <v>2351082</v>
      </c>
      <c r="O271" s="25">
        <f>'Single-Family'!O271+'Multi-Family'!U271+'Non-Residential - New Const'!O272</f>
        <v>1</v>
      </c>
      <c r="P271" s="25">
        <f>'Single-Family'!P271+'Multi-Family'!W271+'Non-Residential - New Const'!P272</f>
        <v>195000</v>
      </c>
      <c r="Q271" s="25">
        <f>'Single-Family'!Q271+'Multi-Family'!X271+'Non-Residential - New Const'!Q272</f>
        <v>1</v>
      </c>
      <c r="R271" s="25">
        <f>'Single-Family'!R271+'Multi-Family'!Z271+'Non-Residential - New Const'!R272</f>
        <v>500000</v>
      </c>
      <c r="S271" s="25">
        <f>'Single-Family'!S271+'Multi-Family'!AA271+'Non-Residential - New Const'!S272</f>
        <v>6</v>
      </c>
      <c r="T271" s="25">
        <f>'Single-Family'!T271+'Multi-Family'!AC271+'Non-Residential - New Const'!T272</f>
        <v>1553298</v>
      </c>
      <c r="U271" s="30">
        <f t="shared" ref="U271:V271" si="321">E271+S271+Q271+O271+M271+K271+I271+G271+C271</f>
        <v>328</v>
      </c>
      <c r="V271" s="31">
        <f t="shared" si="321"/>
        <v>88746269.24</v>
      </c>
      <c r="W271" s="51">
        <f>U271-Total!U258</f>
        <v>-19</v>
      </c>
      <c r="X271" s="52">
        <f>W271/Total!U258</f>
        <v>-0.05475504323</v>
      </c>
      <c r="Y271" s="53">
        <f>V271-Total!V258</f>
        <v>-10781835.08</v>
      </c>
      <c r="Z271" s="52">
        <f>Y271/Total!V258</f>
        <v>-0.1083295533</v>
      </c>
      <c r="AA271" s="53">
        <f t="shared" si="315"/>
        <v>-39486558.18</v>
      </c>
      <c r="AB271" s="4"/>
      <c r="AC271" s="4"/>
      <c r="AD271" s="4"/>
      <c r="AE271" s="4"/>
      <c r="AF271" s="4"/>
      <c r="AG271" s="4"/>
      <c r="AH271" s="4"/>
      <c r="AI271" s="4"/>
      <c r="AJ271" s="4"/>
      <c r="AK271" s="4"/>
      <c r="AL271" s="4"/>
      <c r="AM271" s="4"/>
      <c r="AN271" s="4"/>
      <c r="AO271" s="4"/>
      <c r="AP271" s="4"/>
      <c r="AQ271" s="4"/>
    </row>
    <row r="272" ht="12.75" customHeight="1">
      <c r="A272" s="15" t="s">
        <v>27</v>
      </c>
      <c r="B272" s="24">
        <v>2024.0</v>
      </c>
      <c r="C272" s="25">
        <f>'Single-Family'!C272+'Multi-Family'!C272+'Non-Residential - New Const'!C273</f>
        <v>6</v>
      </c>
      <c r="D272" s="25">
        <f>'Single-Family'!D272+'Multi-Family'!E272+'Non-Residential - New Const'!D273</f>
        <v>2340657.69</v>
      </c>
      <c r="E272" s="25">
        <f>'Single-Family'!E272+'Multi-Family'!F272+'Non-Residential - New Const'!E273</f>
        <v>8</v>
      </c>
      <c r="F272" s="25">
        <f>'Single-Family'!F272+'Multi-Family'!H272+'Non-Residential - New Const'!F273</f>
        <v>7850000</v>
      </c>
      <c r="G272" s="25">
        <f>'Single-Family'!G272+'Multi-Family'!I272+'Non-Residential - New Const'!G273</f>
        <v>162</v>
      </c>
      <c r="H272" s="25">
        <f>'Single-Family'!H272+'Multi-Family'!K272+'Non-Residential - New Const'!H273</f>
        <v>67921714</v>
      </c>
      <c r="I272" s="25">
        <f>'Single-Family'!I272+'Multi-Family'!L272+'Non-Residential - New Const'!I273</f>
        <v>125</v>
      </c>
      <c r="J272" s="25">
        <f>'Single-Family'!J272+'Multi-Family'!N272+'Non-Residential - New Const'!J273</f>
        <v>94494231.34</v>
      </c>
      <c r="K272" s="25">
        <f>'Single-Family'!K272+'Multi-Family'!O272+'Non-Residential - New Const'!K273</f>
        <v>3</v>
      </c>
      <c r="L272" s="25">
        <f>'Single-Family'!L272+'Multi-Family'!Q272+'Non-Residential - New Const'!L273</f>
        <v>856071.64</v>
      </c>
      <c r="M272" s="25">
        <f>'Single-Family'!M272+'Multi-Family'!R272+'Non-Residential - New Const'!M273</f>
        <v>5</v>
      </c>
      <c r="N272" s="25">
        <f>'Single-Family'!N272+'Multi-Family'!T272+'Non-Residential - New Const'!N273</f>
        <v>1400570</v>
      </c>
      <c r="O272" s="25">
        <f>'Single-Family'!O272+'Multi-Family'!U272+'Non-Residential - New Const'!O273</f>
        <v>0</v>
      </c>
      <c r="P272" s="25">
        <f>'Single-Family'!P272+'Multi-Family'!W272+'Non-Residential - New Const'!P273</f>
        <v>0</v>
      </c>
      <c r="Q272" s="25">
        <f>'Single-Family'!Q272+'Multi-Family'!X272+'Non-Residential - New Const'!Q273</f>
        <v>6</v>
      </c>
      <c r="R272" s="25">
        <f>'Single-Family'!R272+'Multi-Family'!Z272+'Non-Residential - New Const'!R273</f>
        <v>0</v>
      </c>
      <c r="S272" s="25">
        <f>'Single-Family'!S272+'Multi-Family'!AA272+'Non-Residential - New Const'!S273</f>
        <v>7</v>
      </c>
      <c r="T272" s="25">
        <f>'Single-Family'!T272+'Multi-Family'!AC272+'Non-Residential - New Const'!T273</f>
        <v>1576306</v>
      </c>
      <c r="U272" s="30">
        <f t="shared" ref="U272:V272" si="322">E272+S272+Q272+O272+M272+K272+I272+G272+C272</f>
        <v>322</v>
      </c>
      <c r="V272" s="31">
        <f t="shared" si="322"/>
        <v>176439550.7</v>
      </c>
      <c r="W272" s="51">
        <f>U272-Total!U259</f>
        <v>91</v>
      </c>
      <c r="X272" s="52">
        <f>W272/Total!U259</f>
        <v>0.3939393939</v>
      </c>
      <c r="Y272" s="53">
        <f>V272-Total!V259</f>
        <v>-23241115.81</v>
      </c>
      <c r="Z272" s="52">
        <f>Y272/Total!V259</f>
        <v>-0.1163914175</v>
      </c>
      <c r="AA272" s="53">
        <f t="shared" si="315"/>
        <v>-62727673.99</v>
      </c>
      <c r="AB272" s="4"/>
      <c r="AC272" s="4"/>
      <c r="AD272" s="4"/>
      <c r="AE272" s="4"/>
      <c r="AF272" s="4"/>
      <c r="AG272" s="4"/>
      <c r="AH272" s="4"/>
      <c r="AI272" s="4"/>
      <c r="AJ272" s="4"/>
      <c r="AK272" s="4"/>
      <c r="AL272" s="4"/>
      <c r="AM272" s="4"/>
      <c r="AN272" s="4"/>
      <c r="AO272" s="4"/>
      <c r="AP272" s="4"/>
      <c r="AQ272" s="4"/>
    </row>
    <row r="273" ht="12.75" customHeight="1">
      <c r="A273" s="15" t="s">
        <v>28</v>
      </c>
      <c r="B273" s="24">
        <v>2024.0</v>
      </c>
      <c r="C273" s="25">
        <f>'Single-Family'!C273+'Multi-Family'!C273+'Non-Residential - New Const'!C274</f>
        <v>8</v>
      </c>
      <c r="D273" s="25">
        <f>'Single-Family'!D273+'Multi-Family'!E273+'Non-Residential - New Const'!D274</f>
        <v>1179469</v>
      </c>
      <c r="E273" s="25">
        <f>'Single-Family'!E273+'Multi-Family'!F273+'Non-Residential - New Const'!E274</f>
        <v>22</v>
      </c>
      <c r="F273" s="25">
        <f>'Single-Family'!F273+'Multi-Family'!H273+'Non-Residential - New Const'!F274</f>
        <v>9135867</v>
      </c>
      <c r="G273" s="25">
        <f>'Single-Family'!G273+'Multi-Family'!I273+'Non-Residential - New Const'!G274</f>
        <v>138</v>
      </c>
      <c r="H273" s="25">
        <f>'Single-Family'!H273+'Multi-Family'!K273+'Non-Residential - New Const'!H274</f>
        <v>44381187</v>
      </c>
      <c r="I273" s="25">
        <f>'Single-Family'!I273+'Multi-Family'!L273+'Non-Residential - New Const'!I274</f>
        <v>74</v>
      </c>
      <c r="J273" s="25">
        <f>'Single-Family'!J273+'Multi-Family'!N273+'Non-Residential - New Const'!J274</f>
        <v>519063433</v>
      </c>
      <c r="K273" s="25">
        <f>'Single-Family'!K273+'Multi-Family'!O273+'Non-Residential - New Const'!K274</f>
        <v>3</v>
      </c>
      <c r="L273" s="25">
        <f>'Single-Family'!L273+'Multi-Family'!Q273+'Non-Residential - New Const'!L274</f>
        <v>889822</v>
      </c>
      <c r="M273" s="25">
        <f>'Single-Family'!M273+'Multi-Family'!R273+'Non-Residential - New Const'!M274</f>
        <v>12</v>
      </c>
      <c r="N273" s="25">
        <f>'Single-Family'!N273+'Multi-Family'!T273+'Non-Residential - New Const'!N274</f>
        <v>4147655</v>
      </c>
      <c r="O273" s="25">
        <f>'Single-Family'!O273+'Multi-Family'!U273+'Non-Residential - New Const'!O274</f>
        <v>3</v>
      </c>
      <c r="P273" s="25">
        <f>'Single-Family'!P273+'Multi-Family'!W273+'Non-Residential - New Const'!P274</f>
        <v>1582000</v>
      </c>
      <c r="Q273" s="25">
        <f>'Single-Family'!Q273+'Multi-Family'!X273+'Non-Residential - New Const'!Q274</f>
        <v>3</v>
      </c>
      <c r="R273" s="25">
        <f>'Single-Family'!R273+'Multi-Family'!Z273+'Non-Residential - New Const'!R274</f>
        <v>930000</v>
      </c>
      <c r="S273" s="25">
        <f>'Single-Family'!S273+'Multi-Family'!AA273+'Non-Residential - New Const'!S274</f>
        <v>12</v>
      </c>
      <c r="T273" s="25">
        <f>'Single-Family'!T273+'Multi-Family'!AC273+'Non-Residential - New Const'!T274</f>
        <v>38965115</v>
      </c>
      <c r="U273" s="30">
        <f t="shared" ref="U273:V273" si="323">E273+S273+Q273+O273+M273+K273+I273+G273+C273</f>
        <v>275</v>
      </c>
      <c r="V273" s="31">
        <f t="shared" si="323"/>
        <v>620274548</v>
      </c>
      <c r="W273" s="51">
        <f>U273-Total!U260</f>
        <v>-115</v>
      </c>
      <c r="X273" s="52">
        <f>W273/Total!U260</f>
        <v>-0.2948717949</v>
      </c>
      <c r="Y273" s="53">
        <f>V273-Total!V260</f>
        <v>481205951.7</v>
      </c>
      <c r="Z273" s="52">
        <f>Y273/Total!V260</f>
        <v>3.460205715</v>
      </c>
      <c r="AA273" s="53">
        <f t="shared" si="315"/>
        <v>418478277.7</v>
      </c>
      <c r="AB273" s="4"/>
      <c r="AC273" s="4"/>
      <c r="AD273" s="4"/>
      <c r="AE273" s="4"/>
      <c r="AF273" s="4"/>
      <c r="AG273" s="4"/>
      <c r="AH273" s="4"/>
      <c r="AI273" s="4"/>
      <c r="AJ273" s="4"/>
      <c r="AK273" s="4"/>
      <c r="AL273" s="4"/>
      <c r="AM273" s="4"/>
      <c r="AN273" s="4"/>
      <c r="AO273" s="4"/>
      <c r="AP273" s="4"/>
      <c r="AQ273" s="4"/>
    </row>
    <row r="274" ht="12.75" customHeight="1">
      <c r="A274" s="15" t="s">
        <v>29</v>
      </c>
      <c r="B274" s="24">
        <v>2024.0</v>
      </c>
      <c r="C274" s="25">
        <f>'Single-Family'!C274+'Multi-Family'!C274+'Non-Residential - New Const'!C275</f>
        <v>7</v>
      </c>
      <c r="D274" s="25">
        <f>'Single-Family'!D274+'Multi-Family'!E274+'Non-Residential - New Const'!D275</f>
        <v>1589806.9</v>
      </c>
      <c r="E274" s="25">
        <f>'Single-Family'!E274+'Multi-Family'!F274+'Non-Residential - New Const'!E275</f>
        <v>1</v>
      </c>
      <c r="F274" s="25">
        <f>'Single-Family'!F274+'Multi-Family'!H274+'Non-Residential - New Const'!F275</f>
        <v>7000000</v>
      </c>
      <c r="G274" s="25">
        <f>'Single-Family'!G274+'Multi-Family'!I274+'Non-Residential - New Const'!G275</f>
        <v>138</v>
      </c>
      <c r="H274" s="25">
        <f>'Single-Family'!H274+'Multi-Family'!K274+'Non-Residential - New Const'!H275</f>
        <v>37057028</v>
      </c>
      <c r="I274" s="25">
        <f>'Single-Family'!I274+'Multi-Family'!L274+'Non-Residential - New Const'!I275</f>
        <v>59</v>
      </c>
      <c r="J274" s="25">
        <f>'Single-Family'!J274+'Multi-Family'!N274+'Non-Residential - New Const'!J275</f>
        <v>30611765.2</v>
      </c>
      <c r="K274" s="25">
        <f>'Single-Family'!K274+'Multi-Family'!O274+'Non-Residential - New Const'!K275</f>
        <v>4</v>
      </c>
      <c r="L274" s="25">
        <f>'Single-Family'!L274+'Multi-Family'!Q274+'Non-Residential - New Const'!L275</f>
        <v>1242300</v>
      </c>
      <c r="M274" s="25">
        <f>'Single-Family'!M274+'Multi-Family'!R274+'Non-Residential - New Const'!M275</f>
        <v>8</v>
      </c>
      <c r="N274" s="25">
        <f>'Single-Family'!N274+'Multi-Family'!T274+'Non-Residential - New Const'!N275</f>
        <v>2909961</v>
      </c>
      <c r="O274" s="25">
        <f>'Single-Family'!O274+'Multi-Family'!U274+'Non-Residential - New Const'!O275</f>
        <v>1</v>
      </c>
      <c r="P274" s="25">
        <f>'Single-Family'!P274+'Multi-Family'!W274+'Non-Residential - New Const'!P275</f>
        <v>400000</v>
      </c>
      <c r="Q274" s="25">
        <f>'Single-Family'!Q274+'Multi-Family'!X274+'Non-Residential - New Const'!Q275</f>
        <v>5</v>
      </c>
      <c r="R274" s="25">
        <f>'Single-Family'!R274+'Multi-Family'!Z274+'Non-Residential - New Const'!R275</f>
        <v>1800000</v>
      </c>
      <c r="S274" s="25">
        <f>'Single-Family'!S274+'Multi-Family'!AA274+'Non-Residential - New Const'!S275</f>
        <v>7</v>
      </c>
      <c r="T274" s="25">
        <f>'Single-Family'!T274+'Multi-Family'!AC274+'Non-Residential - New Const'!T275</f>
        <v>33900047</v>
      </c>
      <c r="U274" s="30">
        <f t="shared" ref="U274:V274" si="324">E274+S274+Q274+O274+M274+K274+I274+G274+C274</f>
        <v>230</v>
      </c>
      <c r="V274" s="31">
        <f t="shared" si="324"/>
        <v>116510908.1</v>
      </c>
      <c r="W274" s="51">
        <f>U274-Total!U261</f>
        <v>-61</v>
      </c>
      <c r="X274" s="52">
        <f>W274/Total!U261</f>
        <v>-0.2096219931</v>
      </c>
      <c r="Y274" s="53">
        <f>V274-Total!V261</f>
        <v>-8523830.12</v>
      </c>
      <c r="Z274" s="52">
        <f>Y274/Total!V261</f>
        <v>-0.06817169565</v>
      </c>
      <c r="AA274" s="53">
        <f t="shared" si="315"/>
        <v>409954447.6</v>
      </c>
      <c r="AB274" s="4"/>
      <c r="AC274" s="4"/>
      <c r="AD274" s="4"/>
      <c r="AE274" s="4"/>
      <c r="AF274" s="4"/>
      <c r="AG274" s="4"/>
      <c r="AH274" s="4"/>
      <c r="AI274" s="4"/>
      <c r="AJ274" s="4"/>
      <c r="AK274" s="4"/>
      <c r="AL274" s="4"/>
      <c r="AM274" s="4"/>
      <c r="AN274" s="4"/>
      <c r="AO274" s="4"/>
      <c r="AP274" s="4"/>
      <c r="AQ274" s="4"/>
    </row>
    <row r="275" ht="12.75" customHeight="1">
      <c r="A275" s="15" t="s">
        <v>30</v>
      </c>
      <c r="B275" s="24">
        <v>2024.0</v>
      </c>
      <c r="C275" s="25">
        <f>'Single-Family'!C275+'Multi-Family'!C275+'Non-Residential - New Const'!C276</f>
        <v>4</v>
      </c>
      <c r="D275" s="25">
        <f>'Single-Family'!D275+'Multi-Family'!E275+'Non-Residential - New Const'!D276</f>
        <v>839975</v>
      </c>
      <c r="E275" s="25">
        <f>'Single-Family'!E275+'Multi-Family'!F275+'Non-Residential - New Const'!E276</f>
        <v>11</v>
      </c>
      <c r="F275" s="25">
        <f>'Single-Family'!F275+'Multi-Family'!H275+'Non-Residential - New Const'!F276</f>
        <v>3692987</v>
      </c>
      <c r="G275" s="25">
        <f>'Single-Family'!G275+'Multi-Family'!I275+'Non-Residential - New Const'!G276</f>
        <v>105</v>
      </c>
      <c r="H275" s="25">
        <f>'Single-Family'!H275+'Multi-Family'!K275+'Non-Residential - New Const'!H276</f>
        <v>28529500</v>
      </c>
      <c r="I275" s="25">
        <f>'Single-Family'!I275+'Multi-Family'!L275+'Non-Residential - New Const'!I276</f>
        <v>61</v>
      </c>
      <c r="J275" s="25">
        <f>'Single-Family'!J275+'Multi-Family'!N275+'Non-Residential - New Const'!J276</f>
        <v>45306073.18</v>
      </c>
      <c r="K275" s="25">
        <f>'Single-Family'!K275+'Multi-Family'!O275+'Non-Residential - New Const'!K276</f>
        <v>1</v>
      </c>
      <c r="L275" s="25">
        <f>'Single-Family'!L275+'Multi-Family'!Q275+'Non-Residential - New Const'!L276</f>
        <v>360000</v>
      </c>
      <c r="M275" s="25">
        <f>'Single-Family'!M275+'Multi-Family'!R275+'Non-Residential - New Const'!M276</f>
        <v>6</v>
      </c>
      <c r="N275" s="25">
        <f>'Single-Family'!N275+'Multi-Family'!T275+'Non-Residential - New Const'!N276</f>
        <v>2406020</v>
      </c>
      <c r="O275" s="25">
        <f>'Single-Family'!O275+'Multi-Family'!U275+'Non-Residential - New Const'!O276</f>
        <v>3</v>
      </c>
      <c r="P275" s="25">
        <f>'Single-Family'!P275+'Multi-Family'!W275+'Non-Residential - New Const'!P276</f>
        <v>1250000</v>
      </c>
      <c r="Q275" s="25">
        <f>'Single-Family'!Q275+'Multi-Family'!X275+'Non-Residential - New Const'!Q276</f>
        <v>2</v>
      </c>
      <c r="R275" s="25">
        <f>'Single-Family'!R275+'Multi-Family'!Z275+'Non-Residential - New Const'!R276</f>
        <v>725000</v>
      </c>
      <c r="S275" s="25">
        <f>'Single-Family'!S275+'Multi-Family'!AA275+'Non-Residential - New Const'!S276</f>
        <v>4</v>
      </c>
      <c r="T275" s="25">
        <f>'Single-Family'!T275+'Multi-Family'!AC275+'Non-Residential - New Const'!T276</f>
        <v>6245363</v>
      </c>
      <c r="U275" s="30">
        <f t="shared" ref="U275:V275" si="325">E275+S275+Q275+O275+M275+K275+I275+G275+C275</f>
        <v>197</v>
      </c>
      <c r="V275" s="31">
        <f t="shared" si="325"/>
        <v>89354918.18</v>
      </c>
      <c r="W275" s="51">
        <f>U275-Total!U262</f>
        <v>33</v>
      </c>
      <c r="X275" s="52">
        <f>W275/Total!U262</f>
        <v>0.2012195122</v>
      </c>
      <c r="Y275" s="53">
        <f>V275-Total!V262</f>
        <v>17271820.07</v>
      </c>
      <c r="Z275" s="52">
        <f>Y275/Total!V262</f>
        <v>0.2396098465</v>
      </c>
      <c r="AA275" s="53">
        <f t="shared" si="315"/>
        <v>427226267.6</v>
      </c>
      <c r="AB275" s="4"/>
      <c r="AC275" s="4"/>
      <c r="AD275" s="4"/>
      <c r="AE275" s="4"/>
      <c r="AF275" s="4"/>
      <c r="AG275" s="4"/>
      <c r="AH275" s="4"/>
      <c r="AI275" s="4"/>
      <c r="AJ275" s="4"/>
      <c r="AK275" s="4"/>
      <c r="AL275" s="4"/>
      <c r="AM275" s="4"/>
      <c r="AN275" s="4"/>
      <c r="AO275" s="4"/>
      <c r="AP275" s="4"/>
      <c r="AQ275" s="4"/>
    </row>
    <row r="276" ht="12.75" customHeight="1">
      <c r="A276" s="23" t="s">
        <v>31</v>
      </c>
      <c r="B276" s="71">
        <v>2024.0</v>
      </c>
      <c r="C276" s="70">
        <f>'Single-Family'!C276+'Multi-Family'!C276+'Non-Residential - New Const'!C277</f>
        <v>64</v>
      </c>
      <c r="D276" s="70">
        <f>'Single-Family'!D276+'Multi-Family'!E276+'Non-Residential - New Const'!D277</f>
        <v>16872978.6</v>
      </c>
      <c r="E276" s="70">
        <f>'Single-Family'!E276+'Multi-Family'!F276+'Non-Residential - New Const'!E277</f>
        <v>160</v>
      </c>
      <c r="F276" s="70">
        <f>'Single-Family'!F276+'Multi-Family'!H276+'Non-Residential - New Const'!F277</f>
        <v>58523028</v>
      </c>
      <c r="G276" s="70">
        <f>'Single-Family'!G276+'Multi-Family'!I276+'Non-Residential - New Const'!G277</f>
        <v>1905</v>
      </c>
      <c r="H276" s="70">
        <f>'Single-Family'!H276+'Multi-Family'!K276+'Non-Residential - New Const'!H277</f>
        <v>637145500.9</v>
      </c>
      <c r="I276" s="70">
        <f>'Single-Family'!I276+'Multi-Family'!L276+'Non-Residential - New Const'!I277</f>
        <v>1185</v>
      </c>
      <c r="J276" s="70">
        <f>'Single-Family'!J276+'Multi-Family'!N276+'Non-Residential - New Const'!J277</f>
        <v>1023419705</v>
      </c>
      <c r="K276" s="70">
        <f>'Single-Family'!K276+'Multi-Family'!O276+'Non-Residential - New Const'!K276</f>
        <v>55</v>
      </c>
      <c r="L276" s="70">
        <f>'Single-Family'!L276+'Multi-Family'!Q276+'Non-Residential - New Const'!L277</f>
        <v>28012985.04</v>
      </c>
      <c r="M276" s="70">
        <f>'Single-Family'!M276+'Multi-Family'!R276+'Non-Residential - New Const'!M277</f>
        <v>90</v>
      </c>
      <c r="N276" s="70">
        <f>'Single-Family'!N276+'Multi-Family'!T276+'Non-Residential - New Const'!N277</f>
        <v>27378822</v>
      </c>
      <c r="O276" s="70">
        <f>'Single-Family'!O276+'Multi-Family'!U276+'Non-Residential - New Const'!O277</f>
        <v>20</v>
      </c>
      <c r="P276" s="70">
        <f>'Single-Family'!P276+'Multi-Family'!W276+'Non-Residential - New Const'!P277</f>
        <v>8120000</v>
      </c>
      <c r="Q276" s="70">
        <f>'Single-Family'!Q276+'Multi-Family'!X276+'Non-Residential - New Const'!Q277</f>
        <v>29</v>
      </c>
      <c r="R276" s="70">
        <f>'Single-Family'!R276+'Multi-Family'!Z276+'Non-Residential - New Const'!R277</f>
        <v>9032371</v>
      </c>
      <c r="S276" s="70">
        <f>'Single-Family'!S276+'Multi-Family'!AA276+'Non-Residential - New Const'!S277</f>
        <v>81</v>
      </c>
      <c r="T276" s="70">
        <f>'Single-Family'!T276+'Multi-Family'!AC276+'Non-Residential - New Const'!T277</f>
        <v>226134589</v>
      </c>
      <c r="U276" s="65">
        <f t="shared" ref="U276:V276" si="326">E276+S276+Q276+O276+M276+K276+I276+G276+C276</f>
        <v>3589</v>
      </c>
      <c r="V276" s="66">
        <f t="shared" si="326"/>
        <v>2034639979</v>
      </c>
      <c r="W276" s="67">
        <f>U276-Total!U263</f>
        <v>378</v>
      </c>
      <c r="X276" s="68">
        <f>W276/Total!U263</f>
        <v>0.1177203363</v>
      </c>
      <c r="Y276" s="69">
        <f>V276-Total!V263</f>
        <v>459173310.6</v>
      </c>
      <c r="Z276" s="68">
        <f>Y276/Total!V263</f>
        <v>0.2914522534</v>
      </c>
      <c r="AA276" s="69">
        <f t="shared" ref="AA276:AA277" si="328">Y276</f>
        <v>459173310.6</v>
      </c>
      <c r="AB276" s="4"/>
      <c r="AC276" s="4"/>
      <c r="AD276" s="4"/>
      <c r="AE276" s="4"/>
      <c r="AF276" s="4"/>
      <c r="AG276" s="4"/>
      <c r="AH276" s="4"/>
      <c r="AI276" s="4"/>
      <c r="AJ276" s="4"/>
      <c r="AK276" s="4"/>
      <c r="AL276" s="4"/>
      <c r="AM276" s="4"/>
      <c r="AN276" s="4"/>
      <c r="AO276" s="4"/>
      <c r="AP276" s="4"/>
      <c r="AQ276" s="4"/>
    </row>
    <row r="277" ht="12.75" customHeight="1">
      <c r="A277" s="15" t="s">
        <v>19</v>
      </c>
      <c r="B277" s="24">
        <v>2025.0</v>
      </c>
      <c r="C277" s="25">
        <f>'Single-Family'!C277+'Multi-Family'!C277+'Non-Residential - New Const'!C278</f>
        <v>4</v>
      </c>
      <c r="D277" s="25">
        <f>'Single-Family'!D277+'Multi-Family'!E277+'Non-Residential - New Const'!D278</f>
        <v>487983</v>
      </c>
      <c r="E277" s="25">
        <f>'Single-Family'!E277+'Multi-Family'!F277+'Non-Residential - New Const'!E278</f>
        <v>9</v>
      </c>
      <c r="F277" s="25">
        <f>'Single-Family'!F277+'Multi-Family'!H277+'Non-Residential - New Const'!F278</f>
        <v>1840000</v>
      </c>
      <c r="G277" s="25">
        <f>'Single-Family'!G277+'Multi-Family'!I277+'Non-Residential - New Const'!G278</f>
        <v>281</v>
      </c>
      <c r="H277" s="25">
        <f>'Single-Family'!H277+'Multi-Family'!K277+'Non-Residential - New Const'!H278</f>
        <v>69442106</v>
      </c>
      <c r="I277" s="25">
        <f>'Single-Family'!I277+'Multi-Family'!L277+'Non-Residential - New Const'!I278</f>
        <v>62</v>
      </c>
      <c r="J277" s="25">
        <f>'Single-Family'!J277+'Multi-Family'!N277+'Non-Residential - New Const'!J278</f>
        <v>24489387.61</v>
      </c>
      <c r="K277" s="25">
        <f>'Single-Family'!K277+'Multi-Family'!O277+'Non-Residential - New Const'!K278</f>
        <v>1</v>
      </c>
      <c r="L277" s="25">
        <f>'Single-Family'!L277+'Multi-Family'!Q277+'Non-Residential - New Const'!L278</f>
        <v>281416</v>
      </c>
      <c r="M277" s="25">
        <f>'Single-Family'!M277+'Multi-Family'!R277+'Non-Residential - New Const'!M278</f>
        <v>3</v>
      </c>
      <c r="N277" s="25">
        <f>'Single-Family'!N277+'Multi-Family'!T277+'Non-Residential - New Const'!N278</f>
        <v>770953</v>
      </c>
      <c r="O277" s="25">
        <f>'Single-Family'!O277+'Multi-Family'!U277+'Non-Residential - New Const'!O278</f>
        <v>4</v>
      </c>
      <c r="P277" s="25">
        <f>'Single-Family'!P277+'Multi-Family'!W277+'Non-Residential - New Const'!P278</f>
        <v>1600000</v>
      </c>
      <c r="Q277" s="25">
        <f>'Single-Family'!Q277+'Multi-Family'!X277+'Non-Residential - New Const'!Q278</f>
        <v>3</v>
      </c>
      <c r="R277" s="25">
        <f>'Single-Family'!R277+'Multi-Family'!Z277+'Non-Residential - New Const'!R278</f>
        <v>1180000</v>
      </c>
      <c r="S277" s="25">
        <f>'Single-Family'!S277+'Multi-Family'!AA277+'Non-Residential - New Const'!S278</f>
        <v>3</v>
      </c>
      <c r="T277" s="25">
        <f>'Single-Family'!T277+'Multi-Family'!AC277+'Non-Residential - New Const'!T278</f>
        <v>5379336</v>
      </c>
      <c r="U277" s="30">
        <f t="shared" ref="U277:V277" si="327">E277+S277+Q277+O277+M277+K277+I277+G277+C277</f>
        <v>370</v>
      </c>
      <c r="V277" s="31">
        <f t="shared" si="327"/>
        <v>105471181.6</v>
      </c>
      <c r="W277" s="51">
        <f>U277-Total!U264</f>
        <v>202</v>
      </c>
      <c r="X277" s="52">
        <f>W277/Total!U264</f>
        <v>1.202380952</v>
      </c>
      <c r="Y277" s="53">
        <f>V277-Total!V264</f>
        <v>-162249471.4</v>
      </c>
      <c r="Z277" s="52">
        <f>Y277/Total!V264</f>
        <v>-0.6060401749</v>
      </c>
      <c r="AA277" s="53">
        <f t="shared" si="328"/>
        <v>-162249471.4</v>
      </c>
      <c r="AB277" s="4"/>
      <c r="AC277" s="37">
        <f t="array" ref="AC277:AN278">TRANSPOSE(U277:V288)</f>
        <v>370</v>
      </c>
      <c r="AD277" s="37">
        <v>252.0</v>
      </c>
      <c r="AE277" s="37">
        <v>327.0</v>
      </c>
      <c r="AF277" s="37">
        <v>0.0</v>
      </c>
      <c r="AG277" s="37">
        <v>0.0</v>
      </c>
      <c r="AH277" s="37">
        <v>0.0</v>
      </c>
      <c r="AI277" s="37">
        <v>0.0</v>
      </c>
      <c r="AJ277" s="37">
        <v>0.0</v>
      </c>
      <c r="AK277" s="37">
        <v>0.0</v>
      </c>
      <c r="AL277" s="37">
        <v>0.0</v>
      </c>
      <c r="AM277" s="37">
        <v>0.0</v>
      </c>
      <c r="AN277" s="37">
        <v>0.0</v>
      </c>
      <c r="AO277" s="4"/>
      <c r="AP277" s="4"/>
      <c r="AQ277" s="4"/>
    </row>
    <row r="278" ht="13.5" customHeight="1">
      <c r="A278" s="15" t="s">
        <v>20</v>
      </c>
      <c r="B278" s="24">
        <v>2025.0</v>
      </c>
      <c r="C278" s="25">
        <f>'Single-Family'!C278+'Multi-Family'!C278+'Non-Residential - New Const'!C279</f>
        <v>1</v>
      </c>
      <c r="D278" s="25">
        <f>'Single-Family'!D278+'Multi-Family'!E278+'Non-Residential - New Const'!D279</f>
        <v>155840</v>
      </c>
      <c r="E278" s="25">
        <f>'Single-Family'!E278+'Multi-Family'!F278+'Non-Residential - New Const'!E279</f>
        <v>6</v>
      </c>
      <c r="F278" s="25">
        <f>'Single-Family'!F278+'Multi-Family'!H278+'Non-Residential - New Const'!F279</f>
        <v>2586632</v>
      </c>
      <c r="G278" s="25">
        <f>'Single-Family'!G278+'Multi-Family'!I278+'Non-Residential - New Const'!G279</f>
        <v>110</v>
      </c>
      <c r="H278" s="25">
        <f>'Single-Family'!H278+'Multi-Family'!K278+'Non-Residential - New Const'!H279</f>
        <v>44556043</v>
      </c>
      <c r="I278" s="25">
        <f>'Single-Family'!I278+'Multi-Family'!I278+'Non-Residential - New Const'!I279</f>
        <v>118</v>
      </c>
      <c r="J278" s="25">
        <f>'Single-Family'!J278+'Multi-Family'!K278+'Non-Residential - New Const'!J279</f>
        <v>59955384.53</v>
      </c>
      <c r="K278" s="25">
        <f>'Single-Family'!K278+'Multi-Family'!O278+'Non-Residential - New Const'!K279</f>
        <v>2</v>
      </c>
      <c r="L278" s="25">
        <f>'Single-Family'!L278+'Multi-Family'!Q278+'Non-Residential - New Const'!L279</f>
        <v>5935000</v>
      </c>
      <c r="M278" s="25">
        <f>'Single-Family'!M278+'Multi-Family'!R278+'Non-Residential - New Const'!M279</f>
        <v>8</v>
      </c>
      <c r="N278" s="25">
        <f>'Single-Family'!N278+'Multi-Family'!T278+'Non-Residential - New Const'!N279</f>
        <v>1903599</v>
      </c>
      <c r="O278" s="25">
        <f>'Single-Family'!O278+'Multi-Family'!U278+'Non-Residential - New Const'!O279</f>
        <v>0</v>
      </c>
      <c r="P278" s="25">
        <f>'Single-Family'!P278+'Multi-Family'!W278+'Non-Residential - New Const'!P279</f>
        <v>0</v>
      </c>
      <c r="Q278" s="25">
        <f>'Single-Family'!Q278+'Multi-Family'!X278+'Non-Residential - New Const'!Q279</f>
        <v>2</v>
      </c>
      <c r="R278" s="25">
        <f>'Single-Family'!R278+'Multi-Family'!Z278+'Non-Residential - New Const'!R279</f>
        <v>650000</v>
      </c>
      <c r="S278" s="25">
        <f>'Single-Family'!S278+'Multi-Family'!AA278+'Non-Residential - New Const'!S279</f>
        <v>5</v>
      </c>
      <c r="T278" s="25">
        <f>'Single-Family'!T278+'Multi-Family'!AC278+'Non-Residential - New Const'!T279</f>
        <v>2258564</v>
      </c>
      <c r="U278" s="30">
        <f t="shared" ref="U278:V278" si="329">E278+S278+Q278+O278+M278+K278+I278+G278+C278</f>
        <v>252</v>
      </c>
      <c r="V278" s="31">
        <f t="shared" si="329"/>
        <v>118001062.5</v>
      </c>
      <c r="W278" s="51">
        <f>U278-Total!U265</f>
        <v>-147</v>
      </c>
      <c r="X278" s="52">
        <f>W278/Total!U265</f>
        <v>-0.3684210526</v>
      </c>
      <c r="Y278" s="53">
        <f>V278-Total!V265</f>
        <v>49894767.04</v>
      </c>
      <c r="Z278" s="52">
        <f>Y278/Total!V265</f>
        <v>0.7326013944</v>
      </c>
      <c r="AA278" s="53">
        <f t="shared" ref="AA278:AA288" si="331">AA277+Y278</f>
        <v>-112354704.3</v>
      </c>
      <c r="AB278" s="4"/>
      <c r="AC278" s="37">
        <v>1.0547118161E8</v>
      </c>
      <c r="AD278" s="37">
        <v>1.1800106253E8</v>
      </c>
      <c r="AE278" s="37">
        <v>1.0372942638E8</v>
      </c>
      <c r="AF278" s="37">
        <v>0.0</v>
      </c>
      <c r="AG278" s="37">
        <v>0.0</v>
      </c>
      <c r="AH278" s="37">
        <v>0.0</v>
      </c>
      <c r="AI278" s="37">
        <v>0.0</v>
      </c>
      <c r="AJ278" s="37">
        <v>0.0</v>
      </c>
      <c r="AK278" s="37">
        <v>0.0</v>
      </c>
      <c r="AL278" s="37">
        <v>0.0</v>
      </c>
      <c r="AM278" s="37">
        <v>0.0</v>
      </c>
      <c r="AN278" s="37">
        <v>0.0</v>
      </c>
      <c r="AO278" s="4"/>
      <c r="AP278" s="4"/>
      <c r="AQ278" s="4"/>
    </row>
    <row r="279" ht="13.5" customHeight="1">
      <c r="A279" s="15" t="s">
        <v>21</v>
      </c>
      <c r="B279" s="24">
        <v>2025.0</v>
      </c>
      <c r="C279" s="25">
        <f>'Single-Family'!C279+'Multi-Family'!C279+'Non-Residential - New Const'!C280</f>
        <v>5</v>
      </c>
      <c r="D279" s="25">
        <f>'Single-Family'!D279+'Multi-Family'!E279+'Non-Residential - New Const'!D280</f>
        <v>674752</v>
      </c>
      <c r="E279" s="25">
        <f>'Single-Family'!E279+'Multi-Family'!F279+'Non-Residential - New Const'!E280</f>
        <v>25</v>
      </c>
      <c r="F279" s="25">
        <f>'Single-Family'!F279+'Multi-Family'!H279+'Non-Residential - New Const'!F280</f>
        <v>15125000</v>
      </c>
      <c r="G279" s="25">
        <f>'Single-Family'!G279+'Multi-Family'!I279+'Non-Residential - New Const'!G280</f>
        <v>149</v>
      </c>
      <c r="H279" s="25">
        <f>'Single-Family'!H279+'Multi-Family'!K279+'Non-Residential - New Const'!H280</f>
        <v>32975910.27</v>
      </c>
      <c r="I279" s="25">
        <f>'Single-Family'!I279+'Multi-Family'!L279+'Non-Residential - New Const'!I280</f>
        <v>120</v>
      </c>
      <c r="J279" s="25">
        <f>'Single-Family'!J279+'Multi-Family'!N279+'Non-Residential - New Const'!J280</f>
        <v>31966932.11</v>
      </c>
      <c r="K279" s="25">
        <f>'Single-Family'!K279+'Multi-Family'!O279+'Non-Residential - New Const'!K280</f>
        <v>8</v>
      </c>
      <c r="L279" s="25">
        <f>'Single-Family'!L279+'Multi-Family'!Q279+'Non-Residential - New Const'!L280</f>
        <v>3632912</v>
      </c>
      <c r="M279" s="25">
        <f>'Single-Family'!M279+'Multi-Family'!R279+'Non-Residential - New Const'!M280</f>
        <v>11</v>
      </c>
      <c r="N279" s="25">
        <f>'Single-Family'!N279+'Multi-Family'!T279+'Non-Residential - New Const'!N280</f>
        <v>3897018</v>
      </c>
      <c r="O279" s="25">
        <f>'Single-Family'!O279+'Multi-Family'!U279+'Non-Residential - New Const'!O280</f>
        <v>1</v>
      </c>
      <c r="P279" s="25">
        <f>'Single-Family'!P279+'Multi-Family'!W279+'Non-Residential - New Const'!P280</f>
        <v>600000</v>
      </c>
      <c r="Q279" s="25">
        <f>'Single-Family'!Q279+'Multi-Family'!X279+'Non-Residential - New Const'!Q280</f>
        <v>0</v>
      </c>
      <c r="R279" s="25">
        <f>'Single-Family'!R279+'Multi-Family'!Z279+'Non-Residential - New Const'!R280</f>
        <v>0</v>
      </c>
      <c r="S279" s="25">
        <f>'Single-Family'!S279+'Multi-Family'!AA279+'Non-Residential - New Const'!S280</f>
        <v>8</v>
      </c>
      <c r="T279" s="25">
        <f>'Single-Family'!T279+'Multi-Family'!AC279+'Non-Residential - New Const'!T280</f>
        <v>14856902</v>
      </c>
      <c r="U279" s="30">
        <f t="shared" ref="U279:V279" si="330">E279+S279+Q279+O279+M279+K279+I279+G279+C279</f>
        <v>327</v>
      </c>
      <c r="V279" s="31">
        <f t="shared" si="330"/>
        <v>103729426.4</v>
      </c>
      <c r="W279" s="51">
        <f>U279-Total!U266</f>
        <v>8</v>
      </c>
      <c r="X279" s="52">
        <f>W279/Total!U266</f>
        <v>0.02507836991</v>
      </c>
      <c r="Y279" s="53">
        <f>V279-Total!V266</f>
        <v>29734142.97</v>
      </c>
      <c r="Z279" s="52">
        <f>Y279/Total!V266</f>
        <v>0.4018383551</v>
      </c>
      <c r="AA279" s="53">
        <f t="shared" si="331"/>
        <v>-82620561.34</v>
      </c>
      <c r="AB279" s="4"/>
      <c r="AC279" s="15">
        <f t="shared" ref="AC279:AN279" si="332">AC278/$AC$137</f>
        <v>105.4711816</v>
      </c>
      <c r="AD279" s="15">
        <f t="shared" si="332"/>
        <v>118.0010625</v>
      </c>
      <c r="AE279" s="15">
        <f t="shared" si="332"/>
        <v>103.7294264</v>
      </c>
      <c r="AF279" s="15">
        <f t="shared" si="332"/>
        <v>0</v>
      </c>
      <c r="AG279" s="15">
        <f t="shared" si="332"/>
        <v>0</v>
      </c>
      <c r="AH279" s="15">
        <f t="shared" si="332"/>
        <v>0</v>
      </c>
      <c r="AI279" s="15">
        <f t="shared" si="332"/>
        <v>0</v>
      </c>
      <c r="AJ279" s="15">
        <f t="shared" si="332"/>
        <v>0</v>
      </c>
      <c r="AK279" s="15">
        <f t="shared" si="332"/>
        <v>0</v>
      </c>
      <c r="AL279" s="15">
        <f t="shared" si="332"/>
        <v>0</v>
      </c>
      <c r="AM279" s="15">
        <f t="shared" si="332"/>
        <v>0</v>
      </c>
      <c r="AN279" s="15">
        <f t="shared" si="332"/>
        <v>0</v>
      </c>
      <c r="AO279" s="4"/>
      <c r="AP279" s="4"/>
      <c r="AQ279" s="4"/>
    </row>
    <row r="280" ht="12.75" customHeight="1">
      <c r="A280" s="15" t="s">
        <v>22</v>
      </c>
      <c r="B280" s="24">
        <v>2025.0</v>
      </c>
      <c r="C280" s="25">
        <f>'Single-Family'!C280+'Multi-Family'!C280+'Non-Residential - New Const'!C281</f>
        <v>0</v>
      </c>
      <c r="D280" s="25">
        <f>'Single-Family'!D280+'Multi-Family'!E280+'Non-Residential - New Const'!D281</f>
        <v>0</v>
      </c>
      <c r="E280" s="25">
        <f>'Single-Family'!E280+'Multi-Family'!F280+'Non-Residential - New Const'!E281</f>
        <v>0</v>
      </c>
      <c r="F280" s="25">
        <f>'Single-Family'!F280+'Multi-Family'!H280+'Non-Residential - New Const'!F281</f>
        <v>0</v>
      </c>
      <c r="G280" s="25">
        <f>'Single-Family'!G280+'Multi-Family'!I280+'Non-Residential - New Const'!G281</f>
        <v>0</v>
      </c>
      <c r="H280" s="25">
        <f>'Single-Family'!H280+'Multi-Family'!K280+'Non-Residential - New Const'!H281</f>
        <v>0</v>
      </c>
      <c r="I280" s="25">
        <f>'Single-Family'!I280+'Multi-Family'!L280+'Non-Residential - New Const'!I281</f>
        <v>0</v>
      </c>
      <c r="J280" s="25">
        <f>'Single-Family'!J280+'Multi-Family'!N280+'Non-Residential - New Const'!J281</f>
        <v>0</v>
      </c>
      <c r="K280" s="25">
        <f>'Single-Family'!K280+'Multi-Family'!O280+'Non-Residential - New Const'!K281</f>
        <v>0</v>
      </c>
      <c r="L280" s="25">
        <f>'Single-Family'!L280+'Multi-Family'!Q280+'Non-Residential - New Const'!L281</f>
        <v>0</v>
      </c>
      <c r="M280" s="25">
        <f>'Single-Family'!M280+'Multi-Family'!R280+'Non-Residential - New Const'!M281</f>
        <v>0</v>
      </c>
      <c r="N280" s="25">
        <f>'Single-Family'!N280+'Multi-Family'!T280+'Non-Residential - New Const'!N281</f>
        <v>0</v>
      </c>
      <c r="O280" s="25">
        <f>'Single-Family'!O280+'Multi-Family'!U280+'Non-Residential - New Const'!O281</f>
        <v>0</v>
      </c>
      <c r="P280" s="25">
        <f>'Single-Family'!P280+'Multi-Family'!W280+'Non-Residential - New Const'!P281</f>
        <v>0</v>
      </c>
      <c r="Q280" s="25">
        <f>'Single-Family'!Q280+'Multi-Family'!X280+'Non-Residential - New Const'!Q281</f>
        <v>0</v>
      </c>
      <c r="R280" s="25">
        <f>'Single-Family'!R280+'Multi-Family'!Z280+'Non-Residential - New Const'!R281</f>
        <v>0</v>
      </c>
      <c r="S280" s="25">
        <f>'Single-Family'!S280+'Multi-Family'!AA280+'Non-Residential - New Const'!S281</f>
        <v>0</v>
      </c>
      <c r="T280" s="25">
        <f>'Single-Family'!T280+'Multi-Family'!AC280+'Non-Residential - New Const'!T281</f>
        <v>0</v>
      </c>
      <c r="U280" s="30">
        <f t="shared" ref="U280:V280" si="333">E280+S280+Q280+O280+M280+K280+I280+G280+C280</f>
        <v>0</v>
      </c>
      <c r="V280" s="31">
        <f t="shared" si="333"/>
        <v>0</v>
      </c>
      <c r="W280" s="51">
        <f>U280-Total!U267</f>
        <v>-374</v>
      </c>
      <c r="X280" s="52">
        <f>W280/Total!U267</f>
        <v>-1</v>
      </c>
      <c r="Y280" s="53">
        <f>V280-Total!V267</f>
        <v>-148217154</v>
      </c>
      <c r="Z280" s="52">
        <f>Y280/Total!V267</f>
        <v>-1</v>
      </c>
      <c r="AA280" s="53">
        <f t="shared" si="331"/>
        <v>-230837715.3</v>
      </c>
      <c r="AB280" s="4"/>
      <c r="AC280" s="4"/>
      <c r="AD280" s="4"/>
      <c r="AE280" s="4"/>
      <c r="AF280" s="4"/>
      <c r="AG280" s="4"/>
      <c r="AH280" s="4"/>
      <c r="AI280" s="4"/>
      <c r="AJ280" s="4"/>
      <c r="AK280" s="4"/>
      <c r="AL280" s="4"/>
      <c r="AM280" s="4"/>
      <c r="AN280" s="4"/>
      <c r="AO280" s="4"/>
      <c r="AP280" s="4"/>
      <c r="AQ280" s="4"/>
    </row>
    <row r="281" ht="12.75" customHeight="1">
      <c r="A281" s="15" t="s">
        <v>23</v>
      </c>
      <c r="B281" s="24">
        <v>2025.0</v>
      </c>
      <c r="C281" s="25">
        <f>'Single-Family'!C281+'Multi-Family'!C281+'Non-Residential - New Const'!C282</f>
        <v>0</v>
      </c>
      <c r="D281" s="25">
        <f>'Single-Family'!D281+'Multi-Family'!E281+'Non-Residential - New Const'!D282</f>
        <v>0</v>
      </c>
      <c r="E281" s="25">
        <f>'Single-Family'!E281+'Multi-Family'!F281+'Non-Residential - New Const'!E282</f>
        <v>0</v>
      </c>
      <c r="F281" s="25">
        <f>'Single-Family'!F281+'Multi-Family'!H281+'Non-Residential - New Const'!F282</f>
        <v>0</v>
      </c>
      <c r="G281" s="25">
        <f>'Single-Family'!G281+'Multi-Family'!I281+'Non-Residential - New Const'!G282</f>
        <v>0</v>
      </c>
      <c r="H281" s="25">
        <f>'Single-Family'!H281+'Multi-Family'!K281+'Non-Residential - New Const'!H282</f>
        <v>0</v>
      </c>
      <c r="I281" s="25">
        <f>'Single-Family'!I281+'Multi-Family'!L281+'Non-Residential - New Const'!I282</f>
        <v>0</v>
      </c>
      <c r="J281" s="25">
        <f>'Single-Family'!J281+'Multi-Family'!N281+'Non-Residential - New Const'!J282</f>
        <v>0</v>
      </c>
      <c r="K281" s="25">
        <f>'Single-Family'!K281+'Multi-Family'!O281+'Non-Residential - New Const'!K282</f>
        <v>0</v>
      </c>
      <c r="L281" s="25">
        <f>'Single-Family'!L281+'Multi-Family'!Q281+'Non-Residential - New Const'!L282</f>
        <v>0</v>
      </c>
      <c r="M281" s="25">
        <f>'Single-Family'!M281+'Multi-Family'!R281+'Non-Residential - New Const'!M282</f>
        <v>0</v>
      </c>
      <c r="N281" s="25">
        <f>'Single-Family'!N281+'Multi-Family'!T281+'Non-Residential - New Const'!N282</f>
        <v>0</v>
      </c>
      <c r="O281" s="25">
        <f>'Single-Family'!O281+'Multi-Family'!U281+'Non-Residential - New Const'!O282</f>
        <v>0</v>
      </c>
      <c r="P281" s="25">
        <f>'Single-Family'!P281+'Multi-Family'!W281+'Non-Residential - New Const'!P282</f>
        <v>0</v>
      </c>
      <c r="Q281" s="25">
        <f>'Single-Family'!Q281+'Multi-Family'!X281+'Non-Residential - New Const'!Q282</f>
        <v>0</v>
      </c>
      <c r="R281" s="25">
        <f>'Single-Family'!R281+'Multi-Family'!Z281+'Non-Residential - New Const'!R282</f>
        <v>0</v>
      </c>
      <c r="S281" s="25">
        <f>'Single-Family'!S281+'Multi-Family'!AA281+'Non-Residential - New Const'!S282</f>
        <v>0</v>
      </c>
      <c r="T281" s="25">
        <f>'Single-Family'!T281+'Multi-Family'!AC281+'Non-Residential - New Const'!T282</f>
        <v>0</v>
      </c>
      <c r="U281" s="30">
        <f t="shared" ref="U281:V281" si="334">E281+S281+Q281+O281+M281+K281+I281+G281+C281</f>
        <v>0</v>
      </c>
      <c r="V281" s="31">
        <f t="shared" si="334"/>
        <v>0</v>
      </c>
      <c r="W281" s="51">
        <f>U281-Total!U268</f>
        <v>-274</v>
      </c>
      <c r="X281" s="52">
        <f>W281/Total!U268</f>
        <v>-1</v>
      </c>
      <c r="Y281" s="53">
        <f>V281-Total!V268</f>
        <v>-132407279.3</v>
      </c>
      <c r="Z281" s="52">
        <f>Y281/Total!V268</f>
        <v>-1</v>
      </c>
      <c r="AA281" s="53">
        <f t="shared" si="331"/>
        <v>-363244994.6</v>
      </c>
      <c r="AB281" s="4"/>
      <c r="AC281" s="4"/>
      <c r="AD281" s="4"/>
      <c r="AE281" s="4"/>
      <c r="AF281" s="4"/>
      <c r="AG281" s="4"/>
      <c r="AH281" s="4"/>
      <c r="AI281" s="4"/>
      <c r="AJ281" s="4"/>
      <c r="AK281" s="4"/>
      <c r="AL281" s="4"/>
      <c r="AM281" s="4"/>
      <c r="AN281" s="4"/>
      <c r="AO281" s="4"/>
      <c r="AP281" s="4"/>
      <c r="AQ281" s="4"/>
    </row>
    <row r="282" ht="12.75" customHeight="1">
      <c r="A282" s="15" t="s">
        <v>32</v>
      </c>
      <c r="B282" s="24">
        <v>2025.0</v>
      </c>
      <c r="C282" s="25">
        <f>'Single-Family'!C282+'Multi-Family'!C282+'Non-Residential - New Const'!C283</f>
        <v>0</v>
      </c>
      <c r="D282" s="25">
        <f>'Single-Family'!D282+'Multi-Family'!E282+'Non-Residential - New Const'!D283</f>
        <v>0</v>
      </c>
      <c r="E282" s="25">
        <f>'Single-Family'!E282+'Multi-Family'!F282+'Non-Residential - New Const'!E283</f>
        <v>0</v>
      </c>
      <c r="F282" s="25">
        <f>'Single-Family'!F282+'Multi-Family'!H282+'Non-Residential - New Const'!F283</f>
        <v>0</v>
      </c>
      <c r="G282" s="25">
        <f>'Single-Family'!G282+'Multi-Family'!I282+'Non-Residential - New Const'!G283</f>
        <v>0</v>
      </c>
      <c r="H282" s="25">
        <f>'Single-Family'!H282+'Multi-Family'!K282+'Non-Residential - New Const'!H283</f>
        <v>0</v>
      </c>
      <c r="I282" s="25">
        <f>'Single-Family'!I282+'Multi-Family'!L282+'Non-Residential - New Const'!I283</f>
        <v>0</v>
      </c>
      <c r="J282" s="25">
        <f>'Single-Family'!J282+'Multi-Family'!N282+'Non-Residential - New Const'!J283</f>
        <v>0</v>
      </c>
      <c r="K282" s="25">
        <f>'Single-Family'!K282+'Multi-Family'!O282+'Non-Residential - New Const'!K283</f>
        <v>0</v>
      </c>
      <c r="L282" s="25">
        <f>'Single-Family'!L282+'Multi-Family'!Q282+'Non-Residential - New Const'!L283</f>
        <v>0</v>
      </c>
      <c r="M282" s="25">
        <f>'Single-Family'!M282+'Multi-Family'!R282+'Non-Residential - New Const'!M283</f>
        <v>0</v>
      </c>
      <c r="N282" s="25">
        <f>'Single-Family'!N282+'Multi-Family'!T282+'Non-Residential - New Const'!N283</f>
        <v>0</v>
      </c>
      <c r="O282" s="25">
        <f>'Single-Family'!O282+'Multi-Family'!U282+'Non-Residential - New Const'!O283</f>
        <v>0</v>
      </c>
      <c r="P282" s="25">
        <f>'Single-Family'!P282+'Multi-Family'!W282+'Non-Residential - New Const'!P283</f>
        <v>0</v>
      </c>
      <c r="Q282" s="25">
        <f>'Single-Family'!Q282+'Multi-Family'!X282+'Non-Residential - New Const'!Q283</f>
        <v>0</v>
      </c>
      <c r="R282" s="25">
        <f>'Single-Family'!R282+'Multi-Family'!Z282+'Non-Residential - New Const'!R283</f>
        <v>0</v>
      </c>
      <c r="S282" s="25">
        <f>'Single-Family'!S282+'Multi-Family'!AA282+'Non-Residential - New Const'!S283</f>
        <v>0</v>
      </c>
      <c r="T282" s="25">
        <f>'Single-Family'!T282+'Multi-Family'!AC282+'Non-Residential - New Const'!T283</f>
        <v>0</v>
      </c>
      <c r="U282" s="30">
        <f t="shared" ref="U282:V282" si="335">E282+S282+Q282+O282+M282+K282+I282+G282+C282</f>
        <v>0</v>
      </c>
      <c r="V282" s="31">
        <f t="shared" si="335"/>
        <v>0</v>
      </c>
      <c r="W282" s="51">
        <f>U282-Total!U269</f>
        <v>-258</v>
      </c>
      <c r="X282" s="52">
        <f>W282/Total!U269</f>
        <v>-1</v>
      </c>
      <c r="Y282" s="53">
        <f>V282-Total!V269</f>
        <v>-81230286.28</v>
      </c>
      <c r="Z282" s="52">
        <f>Y282/Total!V269</f>
        <v>-1</v>
      </c>
      <c r="AA282" s="53">
        <f t="shared" si="331"/>
        <v>-444475280.9</v>
      </c>
      <c r="AB282" s="4"/>
      <c r="AC282" s="4"/>
      <c r="AD282" s="4"/>
      <c r="AE282" s="4"/>
      <c r="AF282" s="4"/>
      <c r="AG282" s="4"/>
      <c r="AH282" s="4"/>
      <c r="AI282" s="4"/>
      <c r="AJ282" s="4"/>
      <c r="AK282" s="4"/>
      <c r="AL282" s="4"/>
      <c r="AM282" s="4"/>
      <c r="AN282" s="4"/>
      <c r="AO282" s="4"/>
      <c r="AP282" s="4"/>
      <c r="AQ282" s="4"/>
    </row>
    <row r="283" ht="12.75" customHeight="1">
      <c r="A283" s="15" t="s">
        <v>25</v>
      </c>
      <c r="B283" s="24">
        <v>2025.0</v>
      </c>
      <c r="C283" s="25">
        <f>'Single-Family'!C283+'Multi-Family'!C283+'Non-Residential - New Const'!C284</f>
        <v>0</v>
      </c>
      <c r="D283" s="25">
        <f>'Single-Family'!D283+'Multi-Family'!E283+'Non-Residential - New Const'!D284</f>
        <v>0</v>
      </c>
      <c r="E283" s="25">
        <f>'Single-Family'!E283+'Multi-Family'!F283+'Non-Residential - New Const'!E284</f>
        <v>0</v>
      </c>
      <c r="F283" s="25">
        <f>'Single-Family'!F283+'Multi-Family'!H283+'Non-Residential - New Const'!F284</f>
        <v>0</v>
      </c>
      <c r="G283" s="25">
        <f>'Single-Family'!G283+'Multi-Family'!I283+'Non-Residential - New Const'!G284</f>
        <v>0</v>
      </c>
      <c r="H283" s="25">
        <f>'Single-Family'!H283+'Multi-Family'!K283+'Non-Residential - New Const'!H284</f>
        <v>0</v>
      </c>
      <c r="I283" s="25">
        <f>'Single-Family'!I283+'Multi-Family'!L283+'Non-Residential - New Const'!I284</f>
        <v>0</v>
      </c>
      <c r="J283" s="25">
        <f>'Single-Family'!J283+'Multi-Family'!N283+'Non-Residential - New Const'!J284</f>
        <v>0</v>
      </c>
      <c r="K283" s="25">
        <f>'Single-Family'!K283+'Multi-Family'!O283+'Non-Residential - New Const'!K284</f>
        <v>0</v>
      </c>
      <c r="L283" s="25">
        <f>'Single-Family'!L283+'Multi-Family'!Q283+'Non-Residential - New Const'!L284</f>
        <v>0</v>
      </c>
      <c r="M283" s="25">
        <f>'Single-Family'!M283+'Multi-Family'!R283+'Non-Residential - New Const'!M284</f>
        <v>0</v>
      </c>
      <c r="N283" s="25">
        <f>'Single-Family'!N283+'Multi-Family'!T283+'Non-Residential - New Const'!N284</f>
        <v>0</v>
      </c>
      <c r="O283" s="25">
        <f>'Single-Family'!O283+'Multi-Family'!U283+'Non-Residential - New Const'!O284</f>
        <v>0</v>
      </c>
      <c r="P283" s="25">
        <f>'Single-Family'!P283+'Multi-Family'!W283+'Non-Residential - New Const'!P284</f>
        <v>0</v>
      </c>
      <c r="Q283" s="25">
        <f>'Single-Family'!Q283+'Multi-Family'!X283+'Non-Residential - New Const'!Q284</f>
        <v>0</v>
      </c>
      <c r="R283" s="25">
        <f>'Single-Family'!R283+'Multi-Family'!Z283+'Non-Residential - New Const'!R284</f>
        <v>0</v>
      </c>
      <c r="S283" s="25">
        <f>'Single-Family'!S283+'Multi-Family'!AA283+'Non-Residential - New Const'!S284</f>
        <v>0</v>
      </c>
      <c r="T283" s="25">
        <f>'Single-Family'!T283+'Multi-Family'!AC283+'Non-Residential - New Const'!T284</f>
        <v>0</v>
      </c>
      <c r="U283" s="30">
        <f t="shared" ref="U283:V283" si="336">E283+S283+Q283+O283+M283+K283+I283+G283+C283</f>
        <v>0</v>
      </c>
      <c r="V283" s="31">
        <f t="shared" si="336"/>
        <v>0</v>
      </c>
      <c r="W283" s="51">
        <f>U283-Total!U270</f>
        <v>-427</v>
      </c>
      <c r="X283" s="52">
        <f>W283/Total!U270</f>
        <v>-1</v>
      </c>
      <c r="Y283" s="53">
        <f>V283-Total!V270</f>
        <v>-164230163.6</v>
      </c>
      <c r="Z283" s="52">
        <f>Y283/Total!V270</f>
        <v>-1</v>
      </c>
      <c r="AA283" s="53">
        <f t="shared" si="331"/>
        <v>-608705444.5</v>
      </c>
      <c r="AB283" s="4"/>
      <c r="AC283" s="4"/>
      <c r="AD283" s="4"/>
      <c r="AE283" s="4"/>
      <c r="AF283" s="4"/>
      <c r="AG283" s="4"/>
      <c r="AH283" s="4"/>
      <c r="AI283" s="4"/>
      <c r="AJ283" s="4"/>
      <c r="AK283" s="4"/>
      <c r="AL283" s="4"/>
      <c r="AM283" s="4"/>
      <c r="AN283" s="4"/>
      <c r="AO283" s="4"/>
      <c r="AP283" s="4"/>
      <c r="AQ283" s="4"/>
    </row>
    <row r="284" ht="12.75" customHeight="1">
      <c r="A284" s="15" t="s">
        <v>26</v>
      </c>
      <c r="B284" s="24">
        <v>2025.0</v>
      </c>
      <c r="C284" s="25">
        <f>'Single-Family'!C284+'Multi-Family'!C284+'Non-Residential - New Const'!C285</f>
        <v>0</v>
      </c>
      <c r="D284" s="25">
        <f>'Single-Family'!D284+'Multi-Family'!E284+'Non-Residential - New Const'!D285</f>
        <v>0</v>
      </c>
      <c r="E284" s="25">
        <f>'Single-Family'!E284+'Multi-Family'!F284+'Non-Residential - New Const'!E285</f>
        <v>0</v>
      </c>
      <c r="F284" s="25">
        <f>'Single-Family'!F284+'Multi-Family'!H284+'Non-Residential - New Const'!F285</f>
        <v>0</v>
      </c>
      <c r="G284" s="25">
        <f>'Single-Family'!G284+'Multi-Family'!I284+'Non-Residential - New Const'!G285</f>
        <v>0</v>
      </c>
      <c r="H284" s="25">
        <f>'Single-Family'!H284+'Multi-Family'!K284+'Non-Residential - New Const'!H285</f>
        <v>0</v>
      </c>
      <c r="I284" s="25">
        <f>'Single-Family'!I284+'Multi-Family'!L284+'Non-Residential - New Const'!I285</f>
        <v>0</v>
      </c>
      <c r="J284" s="25">
        <f>'Single-Family'!J284+'Multi-Family'!N284+'Non-Residential - New Const'!J285</f>
        <v>0</v>
      </c>
      <c r="K284" s="25">
        <f>'Single-Family'!K284+'Multi-Family'!O284+'Non-Residential - New Const'!K285</f>
        <v>0</v>
      </c>
      <c r="L284" s="25">
        <f>'Single-Family'!L284+'Multi-Family'!Q284+'Non-Residential - New Const'!L285</f>
        <v>0</v>
      </c>
      <c r="M284" s="25">
        <f>'Single-Family'!M284+'Multi-Family'!R284+'Non-Residential - New Const'!M285</f>
        <v>0</v>
      </c>
      <c r="N284" s="25">
        <f>'Single-Family'!N284+'Multi-Family'!T284+'Non-Residential - New Const'!N285</f>
        <v>0</v>
      </c>
      <c r="O284" s="25">
        <f>'Single-Family'!O284+'Multi-Family'!U284+'Non-Residential - New Const'!O285</f>
        <v>0</v>
      </c>
      <c r="P284" s="25">
        <f>'Single-Family'!P284+'Multi-Family'!W284+'Non-Residential - New Const'!P285</f>
        <v>0</v>
      </c>
      <c r="Q284" s="25">
        <f>'Single-Family'!Q284+'Multi-Family'!X284+'Non-Residential - New Const'!Q285</f>
        <v>0</v>
      </c>
      <c r="R284" s="25">
        <f>'Single-Family'!R284+'Multi-Family'!Z284+'Non-Residential - New Const'!R285</f>
        <v>0</v>
      </c>
      <c r="S284" s="25">
        <f>'Single-Family'!S284+'Multi-Family'!AA284+'Non-Residential - New Const'!S285</f>
        <v>0</v>
      </c>
      <c r="T284" s="25">
        <f>'Single-Family'!T284+'Multi-Family'!AC284+'Non-Residential - New Const'!T285</f>
        <v>0</v>
      </c>
      <c r="U284" s="30">
        <f t="shared" ref="U284:V284" si="337">E284+S284+Q284+O284+M284+K284+I284+G284+C284</f>
        <v>0</v>
      </c>
      <c r="V284" s="31">
        <f t="shared" si="337"/>
        <v>0</v>
      </c>
      <c r="W284" s="51">
        <f>U284-Total!U271</f>
        <v>-328</v>
      </c>
      <c r="X284" s="52">
        <f>W284/Total!U271</f>
        <v>-1</v>
      </c>
      <c r="Y284" s="53">
        <f>V284-Total!V271</f>
        <v>-88746269.24</v>
      </c>
      <c r="Z284" s="52">
        <f>Y284/Total!V271</f>
        <v>-1</v>
      </c>
      <c r="AA284" s="53">
        <f t="shared" si="331"/>
        <v>-697451713.7</v>
      </c>
      <c r="AB284" s="4"/>
      <c r="AC284" s="4"/>
      <c r="AD284" s="4"/>
      <c r="AE284" s="4"/>
      <c r="AF284" s="4"/>
      <c r="AG284" s="4"/>
      <c r="AH284" s="4"/>
      <c r="AI284" s="4"/>
      <c r="AJ284" s="4"/>
      <c r="AK284" s="4"/>
      <c r="AL284" s="4"/>
      <c r="AM284" s="4"/>
      <c r="AN284" s="4"/>
      <c r="AO284" s="4"/>
      <c r="AP284" s="4"/>
      <c r="AQ284" s="4"/>
    </row>
    <row r="285" ht="12.75" customHeight="1">
      <c r="A285" s="15" t="s">
        <v>27</v>
      </c>
      <c r="B285" s="24">
        <v>2025.0</v>
      </c>
      <c r="C285" s="25">
        <f>'Single-Family'!C285+'Multi-Family'!C285+'Non-Residential - New Const'!C286</f>
        <v>0</v>
      </c>
      <c r="D285" s="25">
        <f>'Single-Family'!D285+'Multi-Family'!E285+'Non-Residential - New Const'!D286</f>
        <v>0</v>
      </c>
      <c r="E285" s="25">
        <f>'Single-Family'!E285+'Multi-Family'!F285+'Non-Residential - New Const'!E286</f>
        <v>0</v>
      </c>
      <c r="F285" s="25">
        <f>'Single-Family'!F285+'Multi-Family'!H285+'Non-Residential - New Const'!F286</f>
        <v>0</v>
      </c>
      <c r="G285" s="25">
        <f>'Single-Family'!G285+'Multi-Family'!I285+'Non-Residential - New Const'!G286</f>
        <v>0</v>
      </c>
      <c r="H285" s="25">
        <f>'Single-Family'!H285+'Multi-Family'!K285+'Non-Residential - New Const'!H286</f>
        <v>0</v>
      </c>
      <c r="I285" s="25">
        <f>'Single-Family'!I285+'Multi-Family'!L285+'Non-Residential - New Const'!I286</f>
        <v>0</v>
      </c>
      <c r="J285" s="25">
        <f>'Single-Family'!J285+'Multi-Family'!N285+'Non-Residential - New Const'!J286</f>
        <v>0</v>
      </c>
      <c r="K285" s="25">
        <f>'Single-Family'!K285+'Multi-Family'!O285+'Non-Residential - New Const'!K286</f>
        <v>0</v>
      </c>
      <c r="L285" s="25">
        <f>'Single-Family'!L285+'Multi-Family'!Q285+'Non-Residential - New Const'!L286</f>
        <v>0</v>
      </c>
      <c r="M285" s="25">
        <f>'Single-Family'!M285+'Multi-Family'!R285+'Non-Residential - New Const'!M286</f>
        <v>0</v>
      </c>
      <c r="N285" s="25">
        <f>'Single-Family'!N285+'Multi-Family'!T285+'Non-Residential - New Const'!N286</f>
        <v>0</v>
      </c>
      <c r="O285" s="25">
        <f>'Single-Family'!O285+'Multi-Family'!U285+'Non-Residential - New Const'!O286</f>
        <v>0</v>
      </c>
      <c r="P285" s="25">
        <f>'Single-Family'!P285+'Multi-Family'!W285+'Non-Residential - New Const'!P286</f>
        <v>0</v>
      </c>
      <c r="Q285" s="25">
        <f>'Single-Family'!Q285+'Multi-Family'!X285+'Non-Residential - New Const'!Q286</f>
        <v>0</v>
      </c>
      <c r="R285" s="25">
        <f>'Single-Family'!R285+'Multi-Family'!Z285+'Non-Residential - New Const'!R286</f>
        <v>0</v>
      </c>
      <c r="S285" s="25">
        <f>'Single-Family'!S285+'Multi-Family'!AA285+'Non-Residential - New Const'!S286</f>
        <v>0</v>
      </c>
      <c r="T285" s="25">
        <f>'Single-Family'!T285+'Multi-Family'!AC285+'Non-Residential - New Const'!T286</f>
        <v>0</v>
      </c>
      <c r="U285" s="30">
        <f t="shared" ref="U285:V285" si="338">E285+S285+Q285+O285+M285+K285+I285+G285+C285</f>
        <v>0</v>
      </c>
      <c r="V285" s="31">
        <f t="shared" si="338"/>
        <v>0</v>
      </c>
      <c r="W285" s="51">
        <f>U285-Total!U272</f>
        <v>-322</v>
      </c>
      <c r="X285" s="52">
        <f>W285/Total!U272</f>
        <v>-1</v>
      </c>
      <c r="Y285" s="53">
        <f>V285-Total!V272</f>
        <v>-176439550.7</v>
      </c>
      <c r="Z285" s="52">
        <f>Y285/Total!V272</f>
        <v>-1</v>
      </c>
      <c r="AA285" s="53">
        <f t="shared" si="331"/>
        <v>-873891264.4</v>
      </c>
      <c r="AB285" s="4"/>
      <c r="AC285" s="4"/>
      <c r="AD285" s="4"/>
      <c r="AE285" s="4"/>
      <c r="AF285" s="4"/>
      <c r="AG285" s="4"/>
      <c r="AH285" s="4"/>
      <c r="AI285" s="4"/>
      <c r="AJ285" s="4"/>
      <c r="AK285" s="4"/>
      <c r="AL285" s="4"/>
      <c r="AM285" s="4"/>
      <c r="AN285" s="4"/>
      <c r="AO285" s="4"/>
      <c r="AP285" s="4"/>
      <c r="AQ285" s="4"/>
    </row>
    <row r="286" ht="12.75" customHeight="1">
      <c r="A286" s="15" t="s">
        <v>28</v>
      </c>
      <c r="B286" s="24">
        <v>2025.0</v>
      </c>
      <c r="C286" s="25">
        <f>'Single-Family'!C286+'Multi-Family'!C286+'Non-Residential - New Const'!C287</f>
        <v>0</v>
      </c>
      <c r="D286" s="25">
        <f>'Single-Family'!D286+'Multi-Family'!E286+'Non-Residential - New Const'!D287</f>
        <v>0</v>
      </c>
      <c r="E286" s="25">
        <f>'Single-Family'!E286+'Multi-Family'!F286+'Non-Residential - New Const'!E287</f>
        <v>0</v>
      </c>
      <c r="F286" s="25">
        <f>'Single-Family'!F286+'Multi-Family'!H286+'Non-Residential - New Const'!F287</f>
        <v>0</v>
      </c>
      <c r="G286" s="25">
        <f>'Single-Family'!G286+'Multi-Family'!I286+'Non-Residential - New Const'!G287</f>
        <v>0</v>
      </c>
      <c r="H286" s="25">
        <f>'Single-Family'!H286+'Multi-Family'!K286+'Non-Residential - New Const'!H287</f>
        <v>0</v>
      </c>
      <c r="I286" s="25">
        <f>'Single-Family'!I286+'Multi-Family'!L286+'Non-Residential - New Const'!I287</f>
        <v>0</v>
      </c>
      <c r="J286" s="25">
        <f>'Single-Family'!J286+'Multi-Family'!N286+'Non-Residential - New Const'!J287</f>
        <v>0</v>
      </c>
      <c r="K286" s="25">
        <f>'Single-Family'!K286+'Multi-Family'!O286+'Non-Residential - New Const'!K287</f>
        <v>0</v>
      </c>
      <c r="L286" s="25">
        <f>'Single-Family'!L286+'Multi-Family'!Q286+'Non-Residential - New Const'!L287</f>
        <v>0</v>
      </c>
      <c r="M286" s="25">
        <f>'Single-Family'!M286+'Multi-Family'!R286+'Non-Residential - New Const'!M287</f>
        <v>0</v>
      </c>
      <c r="N286" s="25">
        <f>'Single-Family'!N286+'Multi-Family'!T286+'Non-Residential - New Const'!N287</f>
        <v>0</v>
      </c>
      <c r="O286" s="25">
        <f>'Single-Family'!O286+'Multi-Family'!U286+'Non-Residential - New Const'!O287</f>
        <v>0</v>
      </c>
      <c r="P286" s="25">
        <f>'Single-Family'!P286+'Multi-Family'!W286+'Non-Residential - New Const'!P287</f>
        <v>0</v>
      </c>
      <c r="Q286" s="25">
        <f>'Single-Family'!Q286+'Multi-Family'!X286+'Non-Residential - New Const'!Q287</f>
        <v>0</v>
      </c>
      <c r="R286" s="25">
        <f>'Single-Family'!R286+'Multi-Family'!Z286+'Non-Residential - New Const'!R287</f>
        <v>0</v>
      </c>
      <c r="S286" s="25">
        <f>'Single-Family'!S286+'Multi-Family'!AA286+'Non-Residential - New Const'!S287</f>
        <v>0</v>
      </c>
      <c r="T286" s="25">
        <f>'Single-Family'!T286+'Multi-Family'!AC286+'Non-Residential - New Const'!T287</f>
        <v>0</v>
      </c>
      <c r="U286" s="30">
        <f t="shared" ref="U286:V286" si="339">E286+S286+Q286+O286+M286+K286+I286+G286+C286</f>
        <v>0</v>
      </c>
      <c r="V286" s="31">
        <f t="shared" si="339"/>
        <v>0</v>
      </c>
      <c r="W286" s="51">
        <f>U286-Total!U273</f>
        <v>-275</v>
      </c>
      <c r="X286" s="52">
        <f>W286/Total!U273</f>
        <v>-1</v>
      </c>
      <c r="Y286" s="53">
        <f>V286-Total!V273</f>
        <v>-620274548</v>
      </c>
      <c r="Z286" s="52">
        <f>Y286/Total!V273</f>
        <v>-1</v>
      </c>
      <c r="AA286" s="53">
        <f t="shared" si="331"/>
        <v>-1494165812</v>
      </c>
      <c r="AB286" s="4"/>
      <c r="AC286" s="4"/>
      <c r="AD286" s="4"/>
      <c r="AE286" s="4"/>
      <c r="AF286" s="4"/>
      <c r="AG286" s="4"/>
      <c r="AH286" s="4"/>
      <c r="AI286" s="4"/>
      <c r="AJ286" s="4"/>
      <c r="AK286" s="4"/>
      <c r="AL286" s="4"/>
      <c r="AM286" s="4"/>
      <c r="AN286" s="4"/>
      <c r="AO286" s="4"/>
      <c r="AP286" s="4"/>
      <c r="AQ286" s="4"/>
    </row>
    <row r="287" ht="12.75" customHeight="1">
      <c r="A287" s="15" t="s">
        <v>29</v>
      </c>
      <c r="B287" s="24">
        <v>2025.0</v>
      </c>
      <c r="C287" s="25">
        <f>'Single-Family'!C287+'Multi-Family'!C287+'Non-Residential - New Const'!C288</f>
        <v>0</v>
      </c>
      <c r="D287" s="25">
        <f>'Single-Family'!D287+'Multi-Family'!E287+'Non-Residential - New Const'!D288</f>
        <v>0</v>
      </c>
      <c r="E287" s="25">
        <f>'Single-Family'!E287+'Multi-Family'!F287+'Non-Residential - New Const'!E288</f>
        <v>0</v>
      </c>
      <c r="F287" s="25">
        <f>'Single-Family'!F287+'Multi-Family'!H287+'Non-Residential - New Const'!F288</f>
        <v>0</v>
      </c>
      <c r="G287" s="25">
        <f>'Single-Family'!G287+'Multi-Family'!I287+'Non-Residential - New Const'!G288</f>
        <v>0</v>
      </c>
      <c r="H287" s="25">
        <f>'Single-Family'!H287+'Multi-Family'!K287+'Non-Residential - New Const'!H288</f>
        <v>0</v>
      </c>
      <c r="I287" s="25">
        <f>'Single-Family'!I287+'Multi-Family'!L287+'Non-Residential - New Const'!I288</f>
        <v>0</v>
      </c>
      <c r="J287" s="25">
        <f>'Single-Family'!J287+'Multi-Family'!N287+'Non-Residential - New Const'!J288</f>
        <v>0</v>
      </c>
      <c r="K287" s="25">
        <f>'Single-Family'!K287+'Multi-Family'!O287+'Non-Residential - New Const'!K288</f>
        <v>0</v>
      </c>
      <c r="L287" s="25">
        <f>'Single-Family'!L287+'Multi-Family'!Q287+'Non-Residential - New Const'!L288</f>
        <v>0</v>
      </c>
      <c r="M287" s="25">
        <f>'Single-Family'!M287+'Multi-Family'!R287+'Non-Residential - New Const'!M288</f>
        <v>0</v>
      </c>
      <c r="N287" s="25">
        <f>'Single-Family'!N287+'Multi-Family'!T287+'Non-Residential - New Const'!N288</f>
        <v>0</v>
      </c>
      <c r="O287" s="25">
        <f>'Single-Family'!O287+'Multi-Family'!U287+'Non-Residential - New Const'!O288</f>
        <v>0</v>
      </c>
      <c r="P287" s="25">
        <f>'Single-Family'!P287+'Multi-Family'!W287+'Non-Residential - New Const'!P288</f>
        <v>0</v>
      </c>
      <c r="Q287" s="25">
        <f>'Single-Family'!Q287+'Multi-Family'!X287+'Non-Residential - New Const'!Q288</f>
        <v>0</v>
      </c>
      <c r="R287" s="25">
        <f>'Single-Family'!R287+'Multi-Family'!Z287+'Non-Residential - New Const'!R288</f>
        <v>0</v>
      </c>
      <c r="S287" s="25">
        <f>'Single-Family'!S287+'Multi-Family'!AA287+'Non-Residential - New Const'!S288</f>
        <v>0</v>
      </c>
      <c r="T287" s="25">
        <f>'Single-Family'!T287+'Multi-Family'!AC287+'Non-Residential - New Const'!T288</f>
        <v>0</v>
      </c>
      <c r="U287" s="30">
        <f t="shared" ref="U287:V287" si="340">E287+S287+Q287+O287+M287+K287+I287+G287+C287</f>
        <v>0</v>
      </c>
      <c r="V287" s="31">
        <f t="shared" si="340"/>
        <v>0</v>
      </c>
      <c r="W287" s="51">
        <f>U287-Total!U274</f>
        <v>-230</v>
      </c>
      <c r="X287" s="52">
        <f>W287/Total!U274</f>
        <v>-1</v>
      </c>
      <c r="Y287" s="53">
        <f>V287-Total!V274</f>
        <v>-116510908.1</v>
      </c>
      <c r="Z287" s="52">
        <f>Y287/Total!V274</f>
        <v>-1</v>
      </c>
      <c r="AA287" s="53">
        <f t="shared" si="331"/>
        <v>-1610676720</v>
      </c>
      <c r="AB287" s="4"/>
      <c r="AC287" s="4"/>
      <c r="AD287" s="4"/>
      <c r="AE287" s="4"/>
      <c r="AF287" s="4"/>
      <c r="AG287" s="4"/>
      <c r="AH287" s="4"/>
      <c r="AI287" s="4"/>
      <c r="AJ287" s="4"/>
      <c r="AK287" s="4"/>
      <c r="AL287" s="4"/>
      <c r="AM287" s="4"/>
      <c r="AN287" s="4"/>
      <c r="AO287" s="4"/>
      <c r="AP287" s="4"/>
      <c r="AQ287" s="4"/>
    </row>
    <row r="288" ht="12.75" customHeight="1">
      <c r="A288" s="15" t="s">
        <v>30</v>
      </c>
      <c r="B288" s="24">
        <v>2025.0</v>
      </c>
      <c r="C288" s="25">
        <f>'Single-Family'!C288+'Multi-Family'!C288+'Non-Residential - New Const'!C289</f>
        <v>0</v>
      </c>
      <c r="D288" s="25">
        <f>'Single-Family'!D288+'Multi-Family'!E288+'Non-Residential - New Const'!D289</f>
        <v>0</v>
      </c>
      <c r="E288" s="25">
        <f>'Single-Family'!E288+'Multi-Family'!F288+'Non-Residential - New Const'!E289</f>
        <v>0</v>
      </c>
      <c r="F288" s="25">
        <f>'Single-Family'!F288+'Multi-Family'!H288+'Non-Residential - New Const'!F289</f>
        <v>0</v>
      </c>
      <c r="G288" s="25">
        <f>'Single-Family'!G288+'Multi-Family'!I288+'Non-Residential - New Const'!G289</f>
        <v>0</v>
      </c>
      <c r="H288" s="25">
        <f>'Single-Family'!H288+'Multi-Family'!K288+'Non-Residential - New Const'!H289</f>
        <v>0</v>
      </c>
      <c r="I288" s="25">
        <f>'Single-Family'!I288+'Multi-Family'!L288+'Non-Residential - New Const'!I289</f>
        <v>0</v>
      </c>
      <c r="J288" s="25">
        <f>'Single-Family'!J288+'Multi-Family'!N288+'Non-Residential - New Const'!J289</f>
        <v>0</v>
      </c>
      <c r="K288" s="25">
        <f>'Single-Family'!K288+'Multi-Family'!O288+'Non-Residential - New Const'!K289</f>
        <v>0</v>
      </c>
      <c r="L288" s="25">
        <f>'Single-Family'!L288+'Multi-Family'!Q288+'Non-Residential - New Const'!L289</f>
        <v>0</v>
      </c>
      <c r="M288" s="25">
        <f>'Single-Family'!M288+'Multi-Family'!R288+'Non-Residential - New Const'!M289</f>
        <v>0</v>
      </c>
      <c r="N288" s="25">
        <f>'Single-Family'!N288+'Multi-Family'!T288+'Non-Residential - New Const'!N289</f>
        <v>0</v>
      </c>
      <c r="O288" s="25">
        <f>'Single-Family'!O288+'Multi-Family'!U288+'Non-Residential - New Const'!O289</f>
        <v>0</v>
      </c>
      <c r="P288" s="25">
        <f>'Single-Family'!P288+'Multi-Family'!W288+'Non-Residential - New Const'!P289</f>
        <v>0</v>
      </c>
      <c r="Q288" s="25">
        <f>'Single-Family'!Q288+'Multi-Family'!X288+'Non-Residential - New Const'!Q289</f>
        <v>0</v>
      </c>
      <c r="R288" s="25">
        <f>'Single-Family'!R288+'Multi-Family'!Z288+'Non-Residential - New Const'!R289</f>
        <v>0</v>
      </c>
      <c r="S288" s="25">
        <f>'Single-Family'!S288+'Multi-Family'!AA288+'Non-Residential - New Const'!S289</f>
        <v>0</v>
      </c>
      <c r="T288" s="25">
        <f>'Single-Family'!T288+'Multi-Family'!AC288+'Non-Residential - New Const'!T289</f>
        <v>0</v>
      </c>
      <c r="U288" s="30">
        <f t="shared" ref="U288:V288" si="341">E288+S288+Q288+O288+M288+K288+I288+G288+C288</f>
        <v>0</v>
      </c>
      <c r="V288" s="31">
        <f t="shared" si="341"/>
        <v>0</v>
      </c>
      <c r="W288" s="51">
        <f>U288-Total!U275</f>
        <v>-197</v>
      </c>
      <c r="X288" s="52">
        <f>W288/Total!U275</f>
        <v>-1</v>
      </c>
      <c r="Y288" s="53">
        <f>V288-Total!V275</f>
        <v>-89354918.18</v>
      </c>
      <c r="Z288" s="52">
        <f>Y288/Total!V275</f>
        <v>-1</v>
      </c>
      <c r="AA288" s="53">
        <f t="shared" si="331"/>
        <v>-1700031639</v>
      </c>
      <c r="AB288" s="4"/>
      <c r="AC288" s="4"/>
      <c r="AD288" s="4"/>
      <c r="AE288" s="4"/>
      <c r="AF288" s="4"/>
      <c r="AG288" s="4"/>
      <c r="AH288" s="4"/>
      <c r="AI288" s="4"/>
      <c r="AJ288" s="4"/>
      <c r="AK288" s="4"/>
      <c r="AL288" s="4"/>
      <c r="AM288" s="4"/>
      <c r="AN288" s="4"/>
      <c r="AO288" s="4"/>
      <c r="AP288" s="4"/>
      <c r="AQ288" s="4"/>
    </row>
    <row r="289" ht="12.75" customHeight="1">
      <c r="A289" s="23" t="s">
        <v>31</v>
      </c>
      <c r="B289" s="71">
        <v>2025.0</v>
      </c>
      <c r="C289" s="70">
        <f>'Single-Family'!C289+'Multi-Family'!C289+'Non-Residential - New Const'!C290</f>
        <v>10</v>
      </c>
      <c r="D289" s="70">
        <f>'Single-Family'!D289+'Multi-Family'!E289+'Non-Residential - New Const'!D290</f>
        <v>1318575</v>
      </c>
      <c r="E289" s="70">
        <f>'Single-Family'!E289+'Multi-Family'!F289+'Non-Residential - New Const'!E290</f>
        <v>40</v>
      </c>
      <c r="F289" s="70">
        <f>'Single-Family'!F289+'Multi-Family'!H289+'Non-Residential - New Const'!F290</f>
        <v>19551632</v>
      </c>
      <c r="G289" s="70">
        <f>'Single-Family'!G289+'Multi-Family'!I289+'Non-Residential - New Const'!G290</f>
        <v>540</v>
      </c>
      <c r="H289" s="70">
        <f>'Single-Family'!H289+'Multi-Family'!K289+'Non-Residential - New Const'!H290</f>
        <v>146974059.3</v>
      </c>
      <c r="I289" s="70">
        <f>'Single-Family'!I289+'Multi-Family'!L289+'Non-Residential - New Const'!I290</f>
        <v>287</v>
      </c>
      <c r="J289" s="70">
        <f>'Single-Family'!J289+'Multi-Family'!N289+'Non-Residential - New Const'!J290</f>
        <v>93252461.25</v>
      </c>
      <c r="K289" s="70">
        <f>'Single-Family'!K289+'Multi-Family'!O289+'Non-Residential - New Const'!K289</f>
        <v>8</v>
      </c>
      <c r="L289" s="70">
        <f>'Single-Family'!L289+'Multi-Family'!Q289+'Non-Residential - New Const'!L290</f>
        <v>9849328</v>
      </c>
      <c r="M289" s="70">
        <f>'Single-Family'!M289+'Multi-Family'!R289+'Non-Residential - New Const'!M290</f>
        <v>22</v>
      </c>
      <c r="N289" s="70">
        <f>'Single-Family'!N289+'Multi-Family'!T289+'Non-Residential - New Const'!N290</f>
        <v>6571570</v>
      </c>
      <c r="O289" s="70">
        <f>'Single-Family'!O289+'Multi-Family'!U289+'Non-Residential - New Const'!O290</f>
        <v>5</v>
      </c>
      <c r="P289" s="70">
        <f>'Single-Family'!P289+'Multi-Family'!W289+'Non-Residential - New Const'!P290</f>
        <v>2200000</v>
      </c>
      <c r="Q289" s="70">
        <f>'Single-Family'!Q289+'Multi-Family'!X289+'Non-Residential - New Const'!Q290</f>
        <v>5</v>
      </c>
      <c r="R289" s="70">
        <f>'Single-Family'!R289+'Multi-Family'!Z289+'Non-Residential - New Const'!R290</f>
        <v>1830000</v>
      </c>
      <c r="S289" s="70">
        <f>'Single-Family'!S289+'Multi-Family'!AA289+'Non-Residential - New Const'!S290</f>
        <v>16</v>
      </c>
      <c r="T289" s="70">
        <f>'Single-Family'!T289+'Multi-Family'!AC289+'Non-Residential - New Const'!T290</f>
        <v>22494802</v>
      </c>
      <c r="U289" s="65">
        <f t="shared" ref="U289:V289" si="342">E289+S289+Q289+O289+M289+K289+I289+G289+C289</f>
        <v>933</v>
      </c>
      <c r="V289" s="66">
        <f t="shared" si="342"/>
        <v>304042427.5</v>
      </c>
      <c r="W289" s="67">
        <f>U289-Total!U276</f>
        <v>-2656</v>
      </c>
      <c r="X289" s="68">
        <f>W289/Total!U276</f>
        <v>-0.7400390081</v>
      </c>
      <c r="Y289" s="69">
        <f>V289-Total!V276</f>
        <v>-1730597552</v>
      </c>
      <c r="Z289" s="68">
        <f>Y289/Total!V276</f>
        <v>-0.8505669648</v>
      </c>
      <c r="AA289" s="69">
        <f>Y289</f>
        <v>-1730597552</v>
      </c>
      <c r="AB289" s="4"/>
      <c r="AC289" s="4"/>
      <c r="AD289" s="4"/>
      <c r="AE289" s="4"/>
      <c r="AF289" s="4"/>
      <c r="AG289" s="4"/>
      <c r="AH289" s="4"/>
      <c r="AI289" s="4"/>
      <c r="AJ289" s="4"/>
      <c r="AK289" s="4"/>
      <c r="AL289" s="4"/>
      <c r="AM289" s="4"/>
      <c r="AN289" s="4"/>
      <c r="AO289" s="4"/>
      <c r="AP289" s="4"/>
      <c r="AQ289" s="4"/>
    </row>
    <row r="290" ht="12.75" customHeight="1">
      <c r="A290" s="72" t="s">
        <v>33</v>
      </c>
      <c r="B290" s="73"/>
      <c r="C290" s="73"/>
      <c r="D290" s="73"/>
      <c r="E290" s="73"/>
      <c r="F290" s="73"/>
      <c r="G290" s="73"/>
      <c r="H290" s="73"/>
      <c r="I290" s="73"/>
      <c r="J290" s="73"/>
      <c r="K290" s="73"/>
      <c r="L290" s="73"/>
      <c r="M290" s="73"/>
      <c r="N290" s="73"/>
      <c r="O290" s="74"/>
      <c r="P290" s="75"/>
      <c r="Q290" s="75"/>
      <c r="R290" s="75"/>
      <c r="S290" s="75"/>
      <c r="T290" s="75"/>
      <c r="U290" s="75"/>
      <c r="V290" s="75"/>
      <c r="W290" s="75"/>
      <c r="X290" s="75"/>
      <c r="Y290" s="75"/>
      <c r="Z290" s="75"/>
      <c r="AA290" s="75"/>
      <c r="AB290" s="4"/>
      <c r="AC290" s="4"/>
      <c r="AD290" s="4"/>
      <c r="AE290" s="4"/>
      <c r="AF290" s="4"/>
      <c r="AG290" s="4"/>
      <c r="AH290" s="4"/>
      <c r="AI290" s="4"/>
      <c r="AJ290" s="4"/>
      <c r="AK290" s="4"/>
      <c r="AL290" s="4"/>
      <c r="AM290" s="4"/>
      <c r="AN290" s="4"/>
      <c r="AO290" s="4"/>
      <c r="AP290" s="4"/>
      <c r="AQ290" s="4"/>
    </row>
    <row r="291" ht="12.75" customHeight="1">
      <c r="A291" s="76"/>
      <c r="B291" s="77"/>
      <c r="C291" s="77"/>
      <c r="D291" s="77"/>
      <c r="E291" s="77"/>
      <c r="F291" s="77"/>
      <c r="G291" s="77"/>
      <c r="H291" s="77"/>
      <c r="I291" s="77"/>
      <c r="J291" s="77"/>
      <c r="K291" s="77"/>
      <c r="L291" s="77"/>
      <c r="M291" s="77"/>
      <c r="N291" s="77"/>
      <c r="O291" s="78"/>
      <c r="P291" s="75"/>
      <c r="Q291" s="75"/>
      <c r="R291" s="75"/>
      <c r="S291" s="75"/>
      <c r="T291" s="75"/>
      <c r="U291" s="75"/>
      <c r="V291" s="75"/>
      <c r="W291" s="75"/>
      <c r="X291" s="75"/>
      <c r="Y291" s="75"/>
      <c r="Z291" s="75"/>
      <c r="AA291" s="75"/>
      <c r="AB291" s="4"/>
      <c r="AC291" s="4"/>
      <c r="AD291" s="4"/>
      <c r="AE291" s="4"/>
      <c r="AF291" s="4"/>
      <c r="AG291" s="4"/>
      <c r="AH291" s="4"/>
      <c r="AI291" s="4"/>
      <c r="AJ291" s="4"/>
      <c r="AK291" s="4"/>
      <c r="AL291" s="4"/>
      <c r="AM291" s="4"/>
      <c r="AN291" s="4"/>
      <c r="AO291" s="4"/>
      <c r="AP291" s="4"/>
      <c r="AQ291" s="4"/>
    </row>
    <row r="292" ht="12.75" customHeight="1">
      <c r="A292" s="79"/>
      <c r="B292" s="80"/>
      <c r="C292" s="80"/>
      <c r="D292" s="80"/>
      <c r="E292" s="80"/>
      <c r="F292" s="80"/>
      <c r="G292" s="80"/>
      <c r="H292" s="80"/>
      <c r="I292" s="80"/>
      <c r="J292" s="80"/>
      <c r="K292" s="80"/>
      <c r="L292" s="80"/>
      <c r="M292" s="80"/>
      <c r="N292" s="80"/>
      <c r="O292" s="80"/>
      <c r="P292" s="75"/>
      <c r="Q292" s="75"/>
      <c r="R292" s="75"/>
      <c r="S292" s="75"/>
      <c r="T292" s="75"/>
      <c r="U292" s="75"/>
      <c r="V292" s="75"/>
      <c r="W292" s="75"/>
      <c r="X292" s="75"/>
      <c r="Y292" s="75"/>
      <c r="Z292" s="75"/>
      <c r="AA292" s="75"/>
      <c r="AB292" s="4"/>
      <c r="AC292" s="4"/>
      <c r="AD292" s="4"/>
      <c r="AE292" s="4"/>
      <c r="AF292" s="4"/>
      <c r="AG292" s="4"/>
      <c r="AH292" s="4"/>
      <c r="AI292" s="4"/>
      <c r="AJ292" s="4"/>
      <c r="AK292" s="4"/>
      <c r="AL292" s="4"/>
      <c r="AM292" s="4"/>
      <c r="AN292" s="4"/>
      <c r="AO292" s="4"/>
      <c r="AP292" s="4"/>
      <c r="AQ292" s="4"/>
    </row>
    <row r="293" ht="12.75" customHeight="1">
      <c r="A293" s="79" t="s">
        <v>34</v>
      </c>
      <c r="B293" s="80"/>
      <c r="C293" s="80"/>
      <c r="D293" s="80"/>
      <c r="E293" s="80"/>
      <c r="F293" s="80"/>
      <c r="G293" s="80"/>
      <c r="H293" s="80"/>
      <c r="I293" s="80"/>
      <c r="J293" s="80"/>
      <c r="K293" s="80"/>
      <c r="L293" s="80"/>
      <c r="M293" s="80"/>
      <c r="N293" s="80"/>
      <c r="O293" s="80"/>
      <c r="P293" s="75"/>
      <c r="Q293" s="75"/>
      <c r="R293" s="75"/>
      <c r="S293" s="75"/>
      <c r="T293" s="75"/>
      <c r="U293" s="75"/>
      <c r="V293" s="75"/>
      <c r="W293" s="75"/>
      <c r="X293" s="75"/>
      <c r="Y293" s="75"/>
      <c r="Z293" s="75"/>
      <c r="AA293" s="75"/>
      <c r="AB293" s="4"/>
      <c r="AC293" s="4"/>
      <c r="AD293" s="4"/>
      <c r="AE293" s="4"/>
      <c r="AF293" s="4"/>
      <c r="AG293" s="4"/>
      <c r="AH293" s="4"/>
      <c r="AI293" s="4"/>
      <c r="AJ293" s="4"/>
      <c r="AK293" s="4"/>
      <c r="AL293" s="4"/>
      <c r="AM293" s="4"/>
      <c r="AN293" s="4"/>
      <c r="AO293" s="4"/>
      <c r="AP293" s="4"/>
      <c r="AQ293" s="4"/>
    </row>
    <row r="294" ht="12.75" customHeight="1">
      <c r="A294" s="81" t="s">
        <v>35</v>
      </c>
      <c r="B294" s="80"/>
      <c r="C294" s="80"/>
      <c r="D294" s="80"/>
      <c r="E294" s="80"/>
      <c r="F294" s="80"/>
      <c r="G294" s="80"/>
      <c r="H294" s="80"/>
      <c r="I294" s="80"/>
      <c r="J294" s="80"/>
      <c r="K294" s="80"/>
      <c r="L294" s="80"/>
      <c r="M294" s="80"/>
      <c r="N294" s="80"/>
      <c r="O294" s="80"/>
      <c r="P294" s="75"/>
      <c r="Q294" s="75"/>
      <c r="R294" s="75"/>
      <c r="S294" s="75"/>
      <c r="T294" s="75"/>
      <c r="U294" s="75"/>
      <c r="V294" s="75"/>
      <c r="W294" s="75"/>
      <c r="X294" s="75"/>
      <c r="Y294" s="75"/>
      <c r="Z294" s="75"/>
      <c r="AA294" s="75"/>
      <c r="AB294" s="4"/>
      <c r="AC294" s="4"/>
      <c r="AD294" s="4"/>
      <c r="AE294" s="4"/>
      <c r="AF294" s="4"/>
      <c r="AG294" s="4"/>
      <c r="AH294" s="4"/>
      <c r="AI294" s="4"/>
      <c r="AJ294" s="4"/>
      <c r="AK294" s="4"/>
      <c r="AL294" s="4"/>
      <c r="AM294" s="4"/>
      <c r="AN294" s="4"/>
      <c r="AO294" s="4"/>
      <c r="AP294" s="4"/>
      <c r="AQ294" s="4"/>
    </row>
    <row r="295" ht="12.75" customHeight="1">
      <c r="A295" s="81" t="s">
        <v>36</v>
      </c>
      <c r="B295" s="80"/>
      <c r="C295" s="80"/>
      <c r="D295" s="80"/>
      <c r="E295" s="80"/>
      <c r="F295" s="80"/>
      <c r="G295" s="80"/>
      <c r="H295" s="80"/>
      <c r="I295" s="80"/>
      <c r="J295" s="80"/>
      <c r="K295" s="80"/>
      <c r="L295" s="80"/>
      <c r="M295" s="80"/>
      <c r="N295" s="80"/>
      <c r="O295" s="80"/>
      <c r="P295" s="75"/>
      <c r="Q295" s="75"/>
      <c r="R295" s="75"/>
      <c r="S295" s="75"/>
      <c r="T295" s="75"/>
      <c r="U295" s="75"/>
      <c r="V295" s="75"/>
      <c r="W295" s="75"/>
      <c r="X295" s="75"/>
      <c r="Y295" s="75"/>
      <c r="Z295" s="75"/>
      <c r="AA295" s="75"/>
      <c r="AB295" s="4"/>
      <c r="AC295" s="4"/>
      <c r="AD295" s="4"/>
      <c r="AE295" s="4"/>
      <c r="AF295" s="4"/>
      <c r="AG295" s="4"/>
      <c r="AH295" s="4"/>
      <c r="AI295" s="4"/>
      <c r="AJ295" s="4"/>
      <c r="AK295" s="4"/>
      <c r="AL295" s="4"/>
      <c r="AM295" s="4"/>
      <c r="AN295" s="4"/>
      <c r="AO295" s="4"/>
      <c r="AP295" s="4"/>
      <c r="AQ295" s="4"/>
    </row>
    <row r="296" ht="12.75" customHeight="1">
      <c r="A296" s="81" t="s">
        <v>37</v>
      </c>
      <c r="B296" s="80"/>
      <c r="C296" s="80"/>
      <c r="D296" s="80"/>
      <c r="E296" s="80"/>
      <c r="F296" s="80"/>
      <c r="G296" s="80"/>
      <c r="H296" s="80"/>
      <c r="I296" s="80"/>
      <c r="J296" s="80"/>
      <c r="K296" s="80"/>
      <c r="L296" s="80"/>
      <c r="M296" s="80"/>
      <c r="N296" s="80"/>
      <c r="O296" s="80"/>
      <c r="P296" s="75"/>
      <c r="Q296" s="75"/>
      <c r="R296" s="75"/>
      <c r="S296" s="75"/>
      <c r="T296" s="75"/>
      <c r="U296" s="75"/>
      <c r="V296" s="75"/>
      <c r="W296" s="75"/>
      <c r="X296" s="75"/>
      <c r="Y296" s="75"/>
      <c r="Z296" s="75"/>
      <c r="AA296" s="75"/>
      <c r="AB296" s="4"/>
      <c r="AC296" s="4"/>
      <c r="AD296" s="4"/>
      <c r="AE296" s="4"/>
      <c r="AF296" s="4"/>
      <c r="AG296" s="4"/>
      <c r="AH296" s="4"/>
      <c r="AI296" s="4"/>
      <c r="AJ296" s="4"/>
      <c r="AK296" s="4"/>
      <c r="AL296" s="4"/>
      <c r="AM296" s="4"/>
      <c r="AN296" s="4"/>
      <c r="AO296" s="4"/>
      <c r="AP296" s="4"/>
      <c r="AQ296" s="4"/>
    </row>
    <row r="297" ht="12.75" customHeight="1">
      <c r="A297" s="82" t="s">
        <v>38</v>
      </c>
      <c r="B297" s="80"/>
      <c r="C297" s="80"/>
      <c r="D297" s="80"/>
      <c r="E297" s="80"/>
      <c r="F297" s="80"/>
      <c r="G297" s="80"/>
      <c r="H297" s="80"/>
      <c r="I297" s="80"/>
      <c r="J297" s="80"/>
      <c r="K297" s="80"/>
      <c r="L297" s="80"/>
      <c r="M297" s="80"/>
      <c r="N297" s="80"/>
      <c r="O297" s="80"/>
      <c r="P297" s="75"/>
      <c r="Q297" s="75"/>
      <c r="R297" s="75"/>
      <c r="S297" s="75"/>
      <c r="T297" s="75"/>
      <c r="U297" s="75"/>
      <c r="V297" s="75"/>
      <c r="W297" s="75"/>
      <c r="X297" s="75"/>
      <c r="Y297" s="75"/>
      <c r="Z297" s="75"/>
      <c r="AA297" s="75"/>
      <c r="AB297" s="4"/>
      <c r="AC297" s="4"/>
      <c r="AD297" s="4"/>
      <c r="AE297" s="4"/>
      <c r="AF297" s="4"/>
      <c r="AG297" s="4"/>
      <c r="AH297" s="4"/>
      <c r="AI297" s="4"/>
      <c r="AJ297" s="4"/>
      <c r="AK297" s="4"/>
      <c r="AL297" s="4"/>
      <c r="AM297" s="4"/>
      <c r="AN297" s="4"/>
      <c r="AO297" s="4"/>
      <c r="AP297" s="4"/>
      <c r="AQ297" s="4"/>
    </row>
    <row r="298" ht="12.75" customHeight="1">
      <c r="A298" s="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4"/>
      <c r="AC298" s="4"/>
      <c r="AD298" s="4"/>
      <c r="AE298" s="4"/>
      <c r="AF298" s="4"/>
      <c r="AG298" s="4"/>
      <c r="AH298" s="4"/>
      <c r="AI298" s="4"/>
      <c r="AJ298" s="4"/>
      <c r="AK298" s="4"/>
      <c r="AL298" s="4"/>
      <c r="AM298" s="4"/>
      <c r="AN298" s="4"/>
      <c r="AO298" s="4"/>
      <c r="AP298" s="4"/>
      <c r="AQ298" s="4"/>
    </row>
    <row r="299" ht="12.75" customHeight="1">
      <c r="A299" s="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4"/>
      <c r="AC299" s="4"/>
      <c r="AD299" s="4"/>
      <c r="AE299" s="4"/>
      <c r="AF299" s="4"/>
      <c r="AG299" s="4"/>
      <c r="AH299" s="4"/>
      <c r="AI299" s="4"/>
      <c r="AJ299" s="4"/>
      <c r="AK299" s="4"/>
      <c r="AL299" s="4"/>
      <c r="AM299" s="4"/>
      <c r="AN299" s="4"/>
      <c r="AO299" s="4"/>
      <c r="AP299" s="4"/>
      <c r="AQ299" s="4"/>
    </row>
    <row r="300" ht="12.75" customHeight="1">
      <c r="A300" s="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4"/>
      <c r="AC300" s="4"/>
      <c r="AD300" s="4"/>
      <c r="AE300" s="4"/>
      <c r="AF300" s="4"/>
      <c r="AG300" s="4"/>
      <c r="AH300" s="4"/>
      <c r="AI300" s="4"/>
      <c r="AJ300" s="4"/>
      <c r="AK300" s="4"/>
      <c r="AL300" s="4"/>
      <c r="AM300" s="4"/>
      <c r="AN300" s="4"/>
      <c r="AO300" s="4"/>
      <c r="AP300" s="4"/>
      <c r="AQ300" s="4"/>
    </row>
    <row r="301" ht="12.75" customHeight="1">
      <c r="A301" s="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4"/>
      <c r="AC301" s="4"/>
      <c r="AD301" s="4"/>
      <c r="AE301" s="4"/>
      <c r="AF301" s="4"/>
      <c r="AG301" s="4"/>
      <c r="AH301" s="4"/>
      <c r="AI301" s="4"/>
      <c r="AJ301" s="4"/>
      <c r="AK301" s="4"/>
      <c r="AL301" s="4"/>
      <c r="AM301" s="4"/>
      <c r="AN301" s="4"/>
      <c r="AO301" s="4"/>
      <c r="AP301" s="4"/>
      <c r="AQ301" s="4"/>
    </row>
    <row r="302" ht="12.75" customHeight="1">
      <c r="A302" s="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4"/>
      <c r="AC302" s="4"/>
      <c r="AD302" s="4"/>
      <c r="AE302" s="4"/>
      <c r="AF302" s="4"/>
      <c r="AG302" s="4"/>
      <c r="AH302" s="4"/>
      <c r="AI302" s="4"/>
      <c r="AJ302" s="4"/>
      <c r="AK302" s="4"/>
      <c r="AL302" s="4"/>
      <c r="AM302" s="4"/>
      <c r="AN302" s="4"/>
      <c r="AO302" s="4"/>
      <c r="AP302" s="4"/>
      <c r="AQ302" s="4"/>
    </row>
    <row r="303" ht="12.75" customHeight="1">
      <c r="A303" s="4"/>
      <c r="B303" s="24"/>
      <c r="C303" s="25"/>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4"/>
      <c r="AC303" s="4"/>
      <c r="AD303" s="4"/>
      <c r="AE303" s="4"/>
      <c r="AF303" s="4"/>
      <c r="AG303" s="4"/>
      <c r="AH303" s="4"/>
      <c r="AI303" s="4"/>
      <c r="AJ303" s="4"/>
      <c r="AK303" s="4"/>
      <c r="AL303" s="4"/>
      <c r="AM303" s="4"/>
      <c r="AN303" s="4"/>
      <c r="AO303" s="4"/>
      <c r="AP303" s="4"/>
      <c r="AQ303" s="4"/>
    </row>
    <row r="304" ht="12.75" customHeight="1">
      <c r="A304" s="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4"/>
      <c r="AC304" s="4"/>
      <c r="AD304" s="4"/>
      <c r="AE304" s="4"/>
      <c r="AF304" s="4"/>
      <c r="AG304" s="4"/>
      <c r="AH304" s="4"/>
      <c r="AI304" s="4"/>
      <c r="AJ304" s="4"/>
      <c r="AK304" s="4"/>
      <c r="AL304" s="4"/>
      <c r="AM304" s="4"/>
      <c r="AN304" s="4"/>
      <c r="AO304" s="4"/>
      <c r="AP304" s="4"/>
      <c r="AQ304" s="4"/>
    </row>
    <row r="305" ht="12.75" customHeight="1">
      <c r="A305" s="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4"/>
      <c r="AC305" s="4"/>
      <c r="AD305" s="4"/>
      <c r="AE305" s="4"/>
      <c r="AF305" s="4"/>
      <c r="AG305" s="4"/>
      <c r="AH305" s="4"/>
      <c r="AI305" s="4"/>
      <c r="AJ305" s="4"/>
      <c r="AK305" s="4"/>
      <c r="AL305" s="4"/>
      <c r="AM305" s="4"/>
      <c r="AN305" s="4"/>
      <c r="AO305" s="4"/>
      <c r="AP305" s="4"/>
      <c r="AQ305" s="4"/>
    </row>
    <row r="306" ht="12.75" customHeight="1">
      <c r="A306" s="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4"/>
      <c r="AC306" s="4"/>
      <c r="AD306" s="4"/>
      <c r="AE306" s="4"/>
      <c r="AF306" s="4"/>
      <c r="AG306" s="4"/>
      <c r="AH306" s="4"/>
      <c r="AI306" s="4"/>
      <c r="AJ306" s="4"/>
      <c r="AK306" s="4"/>
      <c r="AL306" s="4"/>
      <c r="AM306" s="4"/>
      <c r="AN306" s="4"/>
      <c r="AO306" s="4"/>
      <c r="AP306" s="4"/>
      <c r="AQ306" s="4"/>
    </row>
    <row r="307" ht="12.75" customHeight="1">
      <c r="A307" s="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4"/>
      <c r="AC307" s="4"/>
      <c r="AD307" s="4"/>
      <c r="AE307" s="4"/>
      <c r="AF307" s="4"/>
      <c r="AG307" s="4"/>
      <c r="AH307" s="4"/>
      <c r="AI307" s="4"/>
      <c r="AJ307" s="4"/>
      <c r="AK307" s="4"/>
      <c r="AL307" s="4"/>
      <c r="AM307" s="4"/>
      <c r="AN307" s="4"/>
      <c r="AO307" s="4"/>
      <c r="AP307" s="4"/>
      <c r="AQ307" s="4"/>
    </row>
    <row r="308" ht="12.75" customHeight="1">
      <c r="A308" s="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4"/>
      <c r="AC308" s="4"/>
      <c r="AD308" s="4"/>
      <c r="AE308" s="4"/>
      <c r="AF308" s="4"/>
      <c r="AG308" s="4"/>
      <c r="AH308" s="4"/>
      <c r="AI308" s="4"/>
      <c r="AJ308" s="4"/>
      <c r="AK308" s="4"/>
      <c r="AL308" s="4"/>
      <c r="AM308" s="4"/>
      <c r="AN308" s="4"/>
      <c r="AO308" s="4"/>
      <c r="AP308" s="4"/>
      <c r="AQ308" s="4"/>
    </row>
    <row r="309" ht="12.75" customHeight="1">
      <c r="A309" s="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4"/>
      <c r="AC309" s="4"/>
      <c r="AD309" s="4"/>
      <c r="AE309" s="4"/>
      <c r="AF309" s="4"/>
      <c r="AG309" s="4"/>
      <c r="AH309" s="4"/>
      <c r="AI309" s="4"/>
      <c r="AJ309" s="4"/>
      <c r="AK309" s="4"/>
      <c r="AL309" s="4"/>
      <c r="AM309" s="4"/>
      <c r="AN309" s="4"/>
      <c r="AO309" s="4"/>
      <c r="AP309" s="4"/>
      <c r="AQ309" s="4"/>
    </row>
    <row r="310" ht="12.75" customHeight="1">
      <c r="A310" s="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4"/>
      <c r="AC310" s="4"/>
      <c r="AD310" s="4"/>
      <c r="AE310" s="4"/>
      <c r="AF310" s="4"/>
      <c r="AG310" s="4"/>
      <c r="AH310" s="4"/>
      <c r="AI310" s="4"/>
      <c r="AJ310" s="4"/>
      <c r="AK310" s="4"/>
      <c r="AL310" s="4"/>
      <c r="AM310" s="4"/>
      <c r="AN310" s="4"/>
      <c r="AO310" s="4"/>
      <c r="AP310" s="4"/>
      <c r="AQ310" s="4"/>
    </row>
    <row r="311" ht="12.75" customHeight="1">
      <c r="A311" s="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4"/>
      <c r="AC311" s="4"/>
      <c r="AD311" s="4"/>
      <c r="AE311" s="4"/>
      <c r="AF311" s="4"/>
      <c r="AG311" s="4"/>
      <c r="AH311" s="4"/>
      <c r="AI311" s="4"/>
      <c r="AJ311" s="4"/>
      <c r="AK311" s="4"/>
      <c r="AL311" s="4"/>
      <c r="AM311" s="4"/>
      <c r="AN311" s="4"/>
      <c r="AO311" s="4"/>
      <c r="AP311" s="4"/>
      <c r="AQ311" s="4"/>
    </row>
    <row r="312" ht="12.75" customHeight="1">
      <c r="A312" s="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4"/>
      <c r="AC312" s="4"/>
      <c r="AD312" s="4"/>
      <c r="AE312" s="4"/>
      <c r="AF312" s="4"/>
      <c r="AG312" s="4"/>
      <c r="AH312" s="4"/>
      <c r="AI312" s="4"/>
      <c r="AJ312" s="4"/>
      <c r="AK312" s="4"/>
      <c r="AL312" s="4"/>
      <c r="AM312" s="4"/>
      <c r="AN312" s="4"/>
      <c r="AO312" s="4"/>
      <c r="AP312" s="4"/>
      <c r="AQ312" s="4"/>
    </row>
    <row r="313" ht="12.75" customHeight="1">
      <c r="A313" s="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4"/>
      <c r="AC313" s="4"/>
      <c r="AD313" s="4"/>
      <c r="AE313" s="4"/>
      <c r="AF313" s="4"/>
      <c r="AG313" s="4"/>
      <c r="AH313" s="4"/>
      <c r="AI313" s="4"/>
      <c r="AJ313" s="4"/>
      <c r="AK313" s="4"/>
      <c r="AL313" s="4"/>
      <c r="AM313" s="4"/>
      <c r="AN313" s="4"/>
      <c r="AO313" s="4"/>
      <c r="AP313" s="4"/>
      <c r="AQ313" s="4"/>
    </row>
    <row r="314" ht="12.75" customHeight="1">
      <c r="A314" s="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4"/>
      <c r="AC314" s="4"/>
      <c r="AD314" s="4"/>
      <c r="AE314" s="4"/>
      <c r="AF314" s="4"/>
      <c r="AG314" s="4"/>
      <c r="AH314" s="4"/>
      <c r="AI314" s="4"/>
      <c r="AJ314" s="4"/>
      <c r="AK314" s="4"/>
      <c r="AL314" s="4"/>
      <c r="AM314" s="4"/>
      <c r="AN314" s="4"/>
      <c r="AO314" s="4"/>
      <c r="AP314" s="4"/>
      <c r="AQ314" s="4"/>
    </row>
    <row r="315" ht="12.75" customHeight="1">
      <c r="A315" s="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4"/>
      <c r="AC315" s="4"/>
      <c r="AD315" s="4"/>
      <c r="AE315" s="4"/>
      <c r="AF315" s="4"/>
      <c r="AG315" s="4"/>
      <c r="AH315" s="4"/>
      <c r="AI315" s="4"/>
      <c r="AJ315" s="4"/>
      <c r="AK315" s="4"/>
      <c r="AL315" s="4"/>
      <c r="AM315" s="4"/>
      <c r="AN315" s="4"/>
      <c r="AO315" s="4"/>
      <c r="AP315" s="4"/>
      <c r="AQ315" s="4"/>
    </row>
    <row r="316" ht="12.75" customHeight="1">
      <c r="A316" s="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4"/>
      <c r="AC316" s="4"/>
      <c r="AD316" s="4"/>
      <c r="AE316" s="4"/>
      <c r="AF316" s="4"/>
      <c r="AG316" s="4"/>
      <c r="AH316" s="4"/>
      <c r="AI316" s="4"/>
      <c r="AJ316" s="4"/>
      <c r="AK316" s="4"/>
      <c r="AL316" s="4"/>
      <c r="AM316" s="4"/>
      <c r="AN316" s="4"/>
      <c r="AO316" s="4"/>
      <c r="AP316" s="4"/>
      <c r="AQ316" s="4"/>
    </row>
    <row r="317" ht="12.75" customHeight="1">
      <c r="A317" s="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4"/>
      <c r="AC317" s="4"/>
      <c r="AD317" s="4"/>
      <c r="AE317" s="4"/>
      <c r="AF317" s="4"/>
      <c r="AG317" s="4"/>
      <c r="AH317" s="4"/>
      <c r="AI317" s="4"/>
      <c r="AJ317" s="4"/>
      <c r="AK317" s="4"/>
      <c r="AL317" s="4"/>
      <c r="AM317" s="4"/>
      <c r="AN317" s="4"/>
      <c r="AO317" s="4"/>
      <c r="AP317" s="4"/>
      <c r="AQ317" s="4"/>
    </row>
    <row r="318" ht="12.75" customHeight="1">
      <c r="A318" s="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4"/>
      <c r="AC318" s="4"/>
      <c r="AD318" s="4"/>
      <c r="AE318" s="4"/>
      <c r="AF318" s="4"/>
      <c r="AG318" s="4"/>
      <c r="AH318" s="4"/>
      <c r="AI318" s="4"/>
      <c r="AJ318" s="4"/>
      <c r="AK318" s="4"/>
      <c r="AL318" s="4"/>
      <c r="AM318" s="4"/>
      <c r="AN318" s="4"/>
      <c r="AO318" s="4"/>
      <c r="AP318" s="4"/>
      <c r="AQ318" s="4"/>
    </row>
    <row r="319" ht="12.75" customHeight="1">
      <c r="A319" s="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4"/>
      <c r="AC319" s="4"/>
      <c r="AD319" s="4"/>
      <c r="AE319" s="4"/>
      <c r="AF319" s="4"/>
      <c r="AG319" s="4"/>
      <c r="AH319" s="4"/>
      <c r="AI319" s="4"/>
      <c r="AJ319" s="4"/>
      <c r="AK319" s="4"/>
      <c r="AL319" s="4"/>
      <c r="AM319" s="4"/>
      <c r="AN319" s="4"/>
      <c r="AO319" s="4"/>
      <c r="AP319" s="4"/>
      <c r="AQ319" s="4"/>
    </row>
    <row r="320" ht="12.75" customHeight="1">
      <c r="A320" s="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4"/>
      <c r="AC320" s="4"/>
      <c r="AD320" s="4"/>
      <c r="AE320" s="4"/>
      <c r="AF320" s="4"/>
      <c r="AG320" s="4"/>
      <c r="AH320" s="4"/>
      <c r="AI320" s="4"/>
      <c r="AJ320" s="4"/>
      <c r="AK320" s="4"/>
      <c r="AL320" s="4"/>
      <c r="AM320" s="4"/>
      <c r="AN320" s="4"/>
      <c r="AO320" s="4"/>
      <c r="AP320" s="4"/>
      <c r="AQ320" s="4"/>
    </row>
    <row r="321" ht="12.75" customHeight="1">
      <c r="A321" s="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4"/>
      <c r="AC321" s="4"/>
      <c r="AD321" s="4"/>
      <c r="AE321" s="4"/>
      <c r="AF321" s="4"/>
      <c r="AG321" s="4"/>
      <c r="AH321" s="4"/>
      <c r="AI321" s="4"/>
      <c r="AJ321" s="4"/>
      <c r="AK321" s="4"/>
      <c r="AL321" s="4"/>
      <c r="AM321" s="4"/>
      <c r="AN321" s="4"/>
      <c r="AO321" s="4"/>
      <c r="AP321" s="4"/>
      <c r="AQ321" s="4"/>
    </row>
    <row r="322" ht="12.75" customHeight="1">
      <c r="A322" s="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4"/>
      <c r="AC322" s="4"/>
      <c r="AD322" s="4"/>
      <c r="AE322" s="4"/>
      <c r="AF322" s="4"/>
      <c r="AG322" s="4"/>
      <c r="AH322" s="4"/>
      <c r="AI322" s="4"/>
      <c r="AJ322" s="4"/>
      <c r="AK322" s="4"/>
      <c r="AL322" s="4"/>
      <c r="AM322" s="4"/>
      <c r="AN322" s="4"/>
      <c r="AO322" s="4"/>
      <c r="AP322" s="4"/>
      <c r="AQ322" s="4"/>
    </row>
    <row r="323" ht="12.75" customHeight="1">
      <c r="A323" s="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4"/>
      <c r="AC323" s="4"/>
      <c r="AD323" s="4"/>
      <c r="AE323" s="4"/>
      <c r="AF323" s="4"/>
      <c r="AG323" s="4"/>
      <c r="AH323" s="4"/>
      <c r="AI323" s="4"/>
      <c r="AJ323" s="4"/>
      <c r="AK323" s="4"/>
      <c r="AL323" s="4"/>
      <c r="AM323" s="4"/>
      <c r="AN323" s="4"/>
      <c r="AO323" s="4"/>
      <c r="AP323" s="4"/>
      <c r="AQ323" s="4"/>
    </row>
    <row r="324" ht="12.75" customHeight="1">
      <c r="A324" s="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4"/>
      <c r="AC324" s="4"/>
      <c r="AD324" s="4"/>
      <c r="AE324" s="4"/>
      <c r="AF324" s="4"/>
      <c r="AG324" s="4"/>
      <c r="AH324" s="4"/>
      <c r="AI324" s="4"/>
      <c r="AJ324" s="4"/>
      <c r="AK324" s="4"/>
      <c r="AL324" s="4"/>
      <c r="AM324" s="4"/>
      <c r="AN324" s="4"/>
      <c r="AO324" s="4"/>
      <c r="AP324" s="4"/>
      <c r="AQ324" s="4"/>
    </row>
    <row r="325" ht="12.75" customHeight="1">
      <c r="A325" s="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4"/>
      <c r="AC325" s="4"/>
      <c r="AD325" s="4"/>
      <c r="AE325" s="4"/>
      <c r="AF325" s="4"/>
      <c r="AG325" s="4"/>
      <c r="AH325" s="4"/>
      <c r="AI325" s="4"/>
      <c r="AJ325" s="4"/>
      <c r="AK325" s="4"/>
      <c r="AL325" s="4"/>
      <c r="AM325" s="4"/>
      <c r="AN325" s="4"/>
      <c r="AO325" s="4"/>
      <c r="AP325" s="4"/>
      <c r="AQ325" s="4"/>
    </row>
    <row r="326" ht="12.75" customHeight="1">
      <c r="A326" s="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4"/>
      <c r="AC326" s="4"/>
      <c r="AD326" s="4"/>
      <c r="AE326" s="4"/>
      <c r="AF326" s="4"/>
      <c r="AG326" s="4"/>
      <c r="AH326" s="4"/>
      <c r="AI326" s="4"/>
      <c r="AJ326" s="4"/>
      <c r="AK326" s="4"/>
      <c r="AL326" s="4"/>
      <c r="AM326" s="4"/>
      <c r="AN326" s="4"/>
      <c r="AO326" s="4"/>
      <c r="AP326" s="4"/>
      <c r="AQ326" s="4"/>
    </row>
    <row r="327" ht="12.75" customHeight="1">
      <c r="A327" s="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4"/>
      <c r="AC327" s="4"/>
      <c r="AD327" s="4"/>
      <c r="AE327" s="4"/>
      <c r="AF327" s="4"/>
      <c r="AG327" s="4"/>
      <c r="AH327" s="4"/>
      <c r="AI327" s="4"/>
      <c r="AJ327" s="4"/>
      <c r="AK327" s="4"/>
      <c r="AL327" s="4"/>
      <c r="AM327" s="4"/>
      <c r="AN327" s="4"/>
      <c r="AO327" s="4"/>
      <c r="AP327" s="4"/>
      <c r="AQ327" s="4"/>
    </row>
    <row r="328" ht="12.75" customHeight="1">
      <c r="A328" s="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4"/>
      <c r="AC328" s="4"/>
      <c r="AD328" s="4"/>
      <c r="AE328" s="4"/>
      <c r="AF328" s="4"/>
      <c r="AG328" s="4"/>
      <c r="AH328" s="4"/>
      <c r="AI328" s="4"/>
      <c r="AJ328" s="4"/>
      <c r="AK328" s="4"/>
      <c r="AL328" s="4"/>
      <c r="AM328" s="4"/>
      <c r="AN328" s="4"/>
      <c r="AO328" s="4"/>
      <c r="AP328" s="4"/>
      <c r="AQ328" s="4"/>
    </row>
    <row r="329" ht="12.75" customHeight="1">
      <c r="A329" s="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4"/>
      <c r="AC329" s="4"/>
      <c r="AD329" s="4"/>
      <c r="AE329" s="4"/>
      <c r="AF329" s="4"/>
      <c r="AG329" s="4"/>
      <c r="AH329" s="4"/>
      <c r="AI329" s="4"/>
      <c r="AJ329" s="4"/>
      <c r="AK329" s="4"/>
      <c r="AL329" s="4"/>
      <c r="AM329" s="4"/>
      <c r="AN329" s="4"/>
      <c r="AO329" s="4"/>
      <c r="AP329" s="4"/>
      <c r="AQ329" s="4"/>
    </row>
    <row r="330" ht="12.75" customHeight="1">
      <c r="A330" s="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4"/>
      <c r="AC330" s="4"/>
      <c r="AD330" s="4"/>
      <c r="AE330" s="4"/>
      <c r="AF330" s="4"/>
      <c r="AG330" s="4"/>
      <c r="AH330" s="4"/>
      <c r="AI330" s="4"/>
      <c r="AJ330" s="4"/>
      <c r="AK330" s="4"/>
      <c r="AL330" s="4"/>
      <c r="AM330" s="4"/>
      <c r="AN330" s="4"/>
      <c r="AO330" s="4"/>
      <c r="AP330" s="4"/>
      <c r="AQ330" s="4"/>
    </row>
    <row r="331" ht="12.75" customHeight="1">
      <c r="A331" s="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4"/>
      <c r="AC331" s="4"/>
      <c r="AD331" s="4"/>
      <c r="AE331" s="4"/>
      <c r="AF331" s="4"/>
      <c r="AG331" s="4"/>
      <c r="AH331" s="4"/>
      <c r="AI331" s="4"/>
      <c r="AJ331" s="4"/>
      <c r="AK331" s="4"/>
      <c r="AL331" s="4"/>
      <c r="AM331" s="4"/>
      <c r="AN331" s="4"/>
      <c r="AO331" s="4"/>
      <c r="AP331" s="4"/>
      <c r="AQ331" s="4"/>
    </row>
    <row r="332" ht="12.75" customHeight="1">
      <c r="A332" s="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4"/>
      <c r="AC332" s="4"/>
      <c r="AD332" s="4"/>
      <c r="AE332" s="4"/>
      <c r="AF332" s="4"/>
      <c r="AG332" s="4"/>
      <c r="AH332" s="4"/>
      <c r="AI332" s="4"/>
      <c r="AJ332" s="4"/>
      <c r="AK332" s="4"/>
      <c r="AL332" s="4"/>
      <c r="AM332" s="4"/>
      <c r="AN332" s="4"/>
      <c r="AO332" s="4"/>
      <c r="AP332" s="4"/>
      <c r="AQ332" s="4"/>
    </row>
    <row r="333" ht="12.75" customHeight="1">
      <c r="A333" s="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4"/>
      <c r="AC333" s="4"/>
      <c r="AD333" s="4"/>
      <c r="AE333" s="4"/>
      <c r="AF333" s="4"/>
      <c r="AG333" s="4"/>
      <c r="AH333" s="4"/>
      <c r="AI333" s="4"/>
      <c r="AJ333" s="4"/>
      <c r="AK333" s="4"/>
      <c r="AL333" s="4"/>
      <c r="AM333" s="4"/>
      <c r="AN333" s="4"/>
      <c r="AO333" s="4"/>
      <c r="AP333" s="4"/>
      <c r="AQ333" s="4"/>
    </row>
    <row r="334" ht="12.75" customHeight="1">
      <c r="A334" s="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4"/>
      <c r="AC334" s="4"/>
      <c r="AD334" s="4"/>
      <c r="AE334" s="4"/>
      <c r="AF334" s="4"/>
      <c r="AG334" s="4"/>
      <c r="AH334" s="4"/>
      <c r="AI334" s="4"/>
      <c r="AJ334" s="4"/>
      <c r="AK334" s="4"/>
      <c r="AL334" s="4"/>
      <c r="AM334" s="4"/>
      <c r="AN334" s="4"/>
      <c r="AO334" s="4"/>
      <c r="AP334" s="4"/>
      <c r="AQ334" s="4"/>
    </row>
    <row r="335" ht="12.75" customHeight="1">
      <c r="A335" s="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4"/>
      <c r="AC335" s="4"/>
      <c r="AD335" s="4"/>
      <c r="AE335" s="4"/>
      <c r="AF335" s="4"/>
      <c r="AG335" s="4"/>
      <c r="AH335" s="4"/>
      <c r="AI335" s="4"/>
      <c r="AJ335" s="4"/>
      <c r="AK335" s="4"/>
      <c r="AL335" s="4"/>
      <c r="AM335" s="4"/>
      <c r="AN335" s="4"/>
      <c r="AO335" s="4"/>
      <c r="AP335" s="4"/>
      <c r="AQ335" s="4"/>
    </row>
    <row r="336" ht="12.75" customHeight="1">
      <c r="A336" s="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4"/>
      <c r="AC336" s="4"/>
      <c r="AD336" s="4"/>
      <c r="AE336" s="4"/>
      <c r="AF336" s="4"/>
      <c r="AG336" s="4"/>
      <c r="AH336" s="4"/>
      <c r="AI336" s="4"/>
      <c r="AJ336" s="4"/>
      <c r="AK336" s="4"/>
      <c r="AL336" s="4"/>
      <c r="AM336" s="4"/>
      <c r="AN336" s="4"/>
      <c r="AO336" s="4"/>
      <c r="AP336" s="4"/>
      <c r="AQ336" s="4"/>
    </row>
    <row r="337" ht="12.75" customHeight="1">
      <c r="A337" s="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4"/>
      <c r="AC337" s="4"/>
      <c r="AD337" s="4"/>
      <c r="AE337" s="4"/>
      <c r="AF337" s="4"/>
      <c r="AG337" s="4"/>
      <c r="AH337" s="4"/>
      <c r="AI337" s="4"/>
      <c r="AJ337" s="4"/>
      <c r="AK337" s="4"/>
      <c r="AL337" s="4"/>
      <c r="AM337" s="4"/>
      <c r="AN337" s="4"/>
      <c r="AO337" s="4"/>
      <c r="AP337" s="4"/>
      <c r="AQ337" s="4"/>
    </row>
    <row r="338" ht="12.75" customHeight="1">
      <c r="A338" s="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4"/>
      <c r="AC338" s="4"/>
      <c r="AD338" s="4"/>
      <c r="AE338" s="4"/>
      <c r="AF338" s="4"/>
      <c r="AG338" s="4"/>
      <c r="AH338" s="4"/>
      <c r="AI338" s="4"/>
      <c r="AJ338" s="4"/>
      <c r="AK338" s="4"/>
      <c r="AL338" s="4"/>
      <c r="AM338" s="4"/>
      <c r="AN338" s="4"/>
      <c r="AO338" s="4"/>
      <c r="AP338" s="4"/>
      <c r="AQ338" s="4"/>
    </row>
    <row r="339" ht="12.75" customHeight="1">
      <c r="A339" s="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4"/>
      <c r="AC339" s="4"/>
      <c r="AD339" s="4"/>
      <c r="AE339" s="4"/>
      <c r="AF339" s="4"/>
      <c r="AG339" s="4"/>
      <c r="AH339" s="4"/>
      <c r="AI339" s="4"/>
      <c r="AJ339" s="4"/>
      <c r="AK339" s="4"/>
      <c r="AL339" s="4"/>
      <c r="AM339" s="4"/>
      <c r="AN339" s="4"/>
      <c r="AO339" s="4"/>
      <c r="AP339" s="4"/>
      <c r="AQ339" s="4"/>
    </row>
    <row r="340" ht="12.75" customHeight="1">
      <c r="A340" s="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4"/>
      <c r="AC340" s="4"/>
      <c r="AD340" s="4"/>
      <c r="AE340" s="4"/>
      <c r="AF340" s="4"/>
      <c r="AG340" s="4"/>
      <c r="AH340" s="4"/>
      <c r="AI340" s="4"/>
      <c r="AJ340" s="4"/>
      <c r="AK340" s="4"/>
      <c r="AL340" s="4"/>
      <c r="AM340" s="4"/>
      <c r="AN340" s="4"/>
      <c r="AO340" s="4"/>
      <c r="AP340" s="4"/>
      <c r="AQ340" s="4"/>
    </row>
    <row r="341" ht="12.75" customHeight="1">
      <c r="A341" s="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4"/>
      <c r="AC341" s="4"/>
      <c r="AD341" s="4"/>
      <c r="AE341" s="4"/>
      <c r="AF341" s="4"/>
      <c r="AG341" s="4"/>
      <c r="AH341" s="4"/>
      <c r="AI341" s="4"/>
      <c r="AJ341" s="4"/>
      <c r="AK341" s="4"/>
      <c r="AL341" s="4"/>
      <c r="AM341" s="4"/>
      <c r="AN341" s="4"/>
      <c r="AO341" s="4"/>
      <c r="AP341" s="4"/>
      <c r="AQ341" s="4"/>
    </row>
    <row r="342" ht="12.75" customHeight="1">
      <c r="A342" s="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4"/>
      <c r="AC342" s="4"/>
      <c r="AD342" s="4"/>
      <c r="AE342" s="4"/>
      <c r="AF342" s="4"/>
      <c r="AG342" s="4"/>
      <c r="AH342" s="4"/>
      <c r="AI342" s="4"/>
      <c r="AJ342" s="4"/>
      <c r="AK342" s="4"/>
      <c r="AL342" s="4"/>
      <c r="AM342" s="4"/>
      <c r="AN342" s="4"/>
      <c r="AO342" s="4"/>
      <c r="AP342" s="4"/>
      <c r="AQ342" s="4"/>
    </row>
    <row r="343" ht="12.75" customHeight="1">
      <c r="A343" s="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4"/>
      <c r="AC343" s="4"/>
      <c r="AD343" s="4"/>
      <c r="AE343" s="4"/>
      <c r="AF343" s="4"/>
      <c r="AG343" s="4"/>
      <c r="AH343" s="4"/>
      <c r="AI343" s="4"/>
      <c r="AJ343" s="4"/>
      <c r="AK343" s="4"/>
      <c r="AL343" s="4"/>
      <c r="AM343" s="4"/>
      <c r="AN343" s="4"/>
      <c r="AO343" s="4"/>
      <c r="AP343" s="4"/>
      <c r="AQ343" s="4"/>
    </row>
    <row r="344" ht="12.75" customHeight="1">
      <c r="A344" s="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4"/>
      <c r="AC344" s="4"/>
      <c r="AD344" s="4"/>
      <c r="AE344" s="4"/>
      <c r="AF344" s="4"/>
      <c r="AG344" s="4"/>
      <c r="AH344" s="4"/>
      <c r="AI344" s="4"/>
      <c r="AJ344" s="4"/>
      <c r="AK344" s="4"/>
      <c r="AL344" s="4"/>
      <c r="AM344" s="4"/>
      <c r="AN344" s="4"/>
      <c r="AO344" s="4"/>
      <c r="AP344" s="4"/>
      <c r="AQ344" s="4"/>
    </row>
    <row r="345" ht="12.75" customHeight="1">
      <c r="A345" s="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4"/>
      <c r="AC345" s="4"/>
      <c r="AD345" s="4"/>
      <c r="AE345" s="4"/>
      <c r="AF345" s="4"/>
      <c r="AG345" s="4"/>
      <c r="AH345" s="4"/>
      <c r="AI345" s="4"/>
      <c r="AJ345" s="4"/>
      <c r="AK345" s="4"/>
      <c r="AL345" s="4"/>
      <c r="AM345" s="4"/>
      <c r="AN345" s="4"/>
      <c r="AO345" s="4"/>
      <c r="AP345" s="4"/>
      <c r="AQ345" s="4"/>
    </row>
    <row r="346" ht="12.75" customHeight="1">
      <c r="A346" s="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4"/>
      <c r="AC346" s="4"/>
      <c r="AD346" s="4"/>
      <c r="AE346" s="4"/>
      <c r="AF346" s="4"/>
      <c r="AG346" s="4"/>
      <c r="AH346" s="4"/>
      <c r="AI346" s="4"/>
      <c r="AJ346" s="4"/>
      <c r="AK346" s="4"/>
      <c r="AL346" s="4"/>
      <c r="AM346" s="4"/>
      <c r="AN346" s="4"/>
      <c r="AO346" s="4"/>
      <c r="AP346" s="4"/>
      <c r="AQ346" s="4"/>
    </row>
    <row r="347" ht="12.75" customHeight="1">
      <c r="A347" s="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4"/>
      <c r="AC347" s="4"/>
      <c r="AD347" s="4"/>
      <c r="AE347" s="4"/>
      <c r="AF347" s="4"/>
      <c r="AG347" s="4"/>
      <c r="AH347" s="4"/>
      <c r="AI347" s="4"/>
      <c r="AJ347" s="4"/>
      <c r="AK347" s="4"/>
      <c r="AL347" s="4"/>
      <c r="AM347" s="4"/>
      <c r="AN347" s="4"/>
      <c r="AO347" s="4"/>
      <c r="AP347" s="4"/>
      <c r="AQ347" s="4"/>
    </row>
    <row r="348" ht="12.75" customHeight="1">
      <c r="A348" s="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4"/>
      <c r="AC348" s="4"/>
      <c r="AD348" s="4"/>
      <c r="AE348" s="4"/>
      <c r="AF348" s="4"/>
      <c r="AG348" s="4"/>
      <c r="AH348" s="4"/>
      <c r="AI348" s="4"/>
      <c r="AJ348" s="4"/>
      <c r="AK348" s="4"/>
      <c r="AL348" s="4"/>
      <c r="AM348" s="4"/>
      <c r="AN348" s="4"/>
      <c r="AO348" s="4"/>
      <c r="AP348" s="4"/>
      <c r="AQ348" s="4"/>
    </row>
    <row r="349" ht="12.75" customHeight="1">
      <c r="A349" s="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4"/>
      <c r="AC349" s="4"/>
      <c r="AD349" s="4"/>
      <c r="AE349" s="4"/>
      <c r="AF349" s="4"/>
      <c r="AG349" s="4"/>
      <c r="AH349" s="4"/>
      <c r="AI349" s="4"/>
      <c r="AJ349" s="4"/>
      <c r="AK349" s="4"/>
      <c r="AL349" s="4"/>
      <c r="AM349" s="4"/>
      <c r="AN349" s="4"/>
      <c r="AO349" s="4"/>
      <c r="AP349" s="4"/>
      <c r="AQ349" s="4"/>
    </row>
    <row r="350" ht="12.75" customHeight="1">
      <c r="A350" s="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4"/>
      <c r="AC350" s="4"/>
      <c r="AD350" s="4"/>
      <c r="AE350" s="4"/>
      <c r="AF350" s="4"/>
      <c r="AG350" s="4"/>
      <c r="AH350" s="4"/>
      <c r="AI350" s="4"/>
      <c r="AJ350" s="4"/>
      <c r="AK350" s="4"/>
      <c r="AL350" s="4"/>
      <c r="AM350" s="4"/>
      <c r="AN350" s="4"/>
      <c r="AO350" s="4"/>
      <c r="AP350" s="4"/>
      <c r="AQ350" s="4"/>
    </row>
    <row r="351" ht="12.75" customHeight="1">
      <c r="A351" s="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4"/>
      <c r="AC351" s="4"/>
      <c r="AD351" s="4"/>
      <c r="AE351" s="4"/>
      <c r="AF351" s="4"/>
      <c r="AG351" s="4"/>
      <c r="AH351" s="4"/>
      <c r="AI351" s="4"/>
      <c r="AJ351" s="4"/>
      <c r="AK351" s="4"/>
      <c r="AL351" s="4"/>
      <c r="AM351" s="4"/>
      <c r="AN351" s="4"/>
      <c r="AO351" s="4"/>
      <c r="AP351" s="4"/>
      <c r="AQ351" s="4"/>
    </row>
    <row r="352" ht="12.75" customHeight="1">
      <c r="A352" s="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4"/>
      <c r="AC352" s="4"/>
      <c r="AD352" s="4"/>
      <c r="AE352" s="4"/>
      <c r="AF352" s="4"/>
      <c r="AG352" s="4"/>
      <c r="AH352" s="4"/>
      <c r="AI352" s="4"/>
      <c r="AJ352" s="4"/>
      <c r="AK352" s="4"/>
      <c r="AL352" s="4"/>
      <c r="AM352" s="4"/>
      <c r="AN352" s="4"/>
      <c r="AO352" s="4"/>
      <c r="AP352" s="4"/>
      <c r="AQ352" s="4"/>
    </row>
    <row r="353" ht="12.75" customHeight="1">
      <c r="A353" s="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4"/>
      <c r="AC353" s="4"/>
      <c r="AD353" s="4"/>
      <c r="AE353" s="4"/>
      <c r="AF353" s="4"/>
      <c r="AG353" s="4"/>
      <c r="AH353" s="4"/>
      <c r="AI353" s="4"/>
      <c r="AJ353" s="4"/>
      <c r="AK353" s="4"/>
      <c r="AL353" s="4"/>
      <c r="AM353" s="4"/>
      <c r="AN353" s="4"/>
      <c r="AO353" s="4"/>
      <c r="AP353" s="4"/>
      <c r="AQ353" s="4"/>
    </row>
    <row r="354" ht="12.75" customHeight="1">
      <c r="A354" s="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4"/>
      <c r="AC354" s="4"/>
      <c r="AD354" s="4"/>
      <c r="AE354" s="4"/>
      <c r="AF354" s="4"/>
      <c r="AG354" s="4"/>
      <c r="AH354" s="4"/>
      <c r="AI354" s="4"/>
      <c r="AJ354" s="4"/>
      <c r="AK354" s="4"/>
      <c r="AL354" s="4"/>
      <c r="AM354" s="4"/>
      <c r="AN354" s="4"/>
      <c r="AO354" s="4"/>
      <c r="AP354" s="4"/>
      <c r="AQ354" s="4"/>
    </row>
    <row r="355" ht="12.75" customHeight="1">
      <c r="A355" s="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4"/>
      <c r="AC355" s="4"/>
      <c r="AD355" s="4"/>
      <c r="AE355" s="4"/>
      <c r="AF355" s="4"/>
      <c r="AG355" s="4"/>
      <c r="AH355" s="4"/>
      <c r="AI355" s="4"/>
      <c r="AJ355" s="4"/>
      <c r="AK355" s="4"/>
      <c r="AL355" s="4"/>
      <c r="AM355" s="4"/>
      <c r="AN355" s="4"/>
      <c r="AO355" s="4"/>
      <c r="AP355" s="4"/>
      <c r="AQ355" s="4"/>
    </row>
    <row r="356" ht="12.75" customHeight="1">
      <c r="A356" s="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4"/>
      <c r="AC356" s="4"/>
      <c r="AD356" s="4"/>
      <c r="AE356" s="4"/>
      <c r="AF356" s="4"/>
      <c r="AG356" s="4"/>
      <c r="AH356" s="4"/>
      <c r="AI356" s="4"/>
      <c r="AJ356" s="4"/>
      <c r="AK356" s="4"/>
      <c r="AL356" s="4"/>
      <c r="AM356" s="4"/>
      <c r="AN356" s="4"/>
      <c r="AO356" s="4"/>
      <c r="AP356" s="4"/>
      <c r="AQ356" s="4"/>
    </row>
    <row r="357" ht="12.75" customHeight="1">
      <c r="A357" s="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4"/>
      <c r="AC357" s="4"/>
      <c r="AD357" s="4"/>
      <c r="AE357" s="4"/>
      <c r="AF357" s="4"/>
      <c r="AG357" s="4"/>
      <c r="AH357" s="4"/>
      <c r="AI357" s="4"/>
      <c r="AJ357" s="4"/>
      <c r="AK357" s="4"/>
      <c r="AL357" s="4"/>
      <c r="AM357" s="4"/>
      <c r="AN357" s="4"/>
      <c r="AO357" s="4"/>
      <c r="AP357" s="4"/>
      <c r="AQ357" s="4"/>
    </row>
    <row r="358" ht="12.75" customHeight="1">
      <c r="A358" s="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4"/>
      <c r="AC358" s="4"/>
      <c r="AD358" s="4"/>
      <c r="AE358" s="4"/>
      <c r="AF358" s="4"/>
      <c r="AG358" s="4"/>
      <c r="AH358" s="4"/>
      <c r="AI358" s="4"/>
      <c r="AJ358" s="4"/>
      <c r="AK358" s="4"/>
      <c r="AL358" s="4"/>
      <c r="AM358" s="4"/>
      <c r="AN358" s="4"/>
      <c r="AO358" s="4"/>
      <c r="AP358" s="4"/>
      <c r="AQ358" s="4"/>
    </row>
    <row r="359" ht="12.75" customHeight="1">
      <c r="A359" s="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4"/>
      <c r="AC359" s="4"/>
      <c r="AD359" s="4"/>
      <c r="AE359" s="4"/>
      <c r="AF359" s="4"/>
      <c r="AG359" s="4"/>
      <c r="AH359" s="4"/>
      <c r="AI359" s="4"/>
      <c r="AJ359" s="4"/>
      <c r="AK359" s="4"/>
      <c r="AL359" s="4"/>
      <c r="AM359" s="4"/>
      <c r="AN359" s="4"/>
      <c r="AO359" s="4"/>
      <c r="AP359" s="4"/>
      <c r="AQ359" s="4"/>
    </row>
    <row r="360" ht="12.75" customHeight="1">
      <c r="A360" s="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4"/>
      <c r="AC360" s="4"/>
      <c r="AD360" s="4"/>
      <c r="AE360" s="4"/>
      <c r="AF360" s="4"/>
      <c r="AG360" s="4"/>
      <c r="AH360" s="4"/>
      <c r="AI360" s="4"/>
      <c r="AJ360" s="4"/>
      <c r="AK360" s="4"/>
      <c r="AL360" s="4"/>
      <c r="AM360" s="4"/>
      <c r="AN360" s="4"/>
      <c r="AO360" s="4"/>
      <c r="AP360" s="4"/>
      <c r="AQ360" s="4"/>
    </row>
    <row r="361" ht="12.75" customHeight="1">
      <c r="A361" s="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4"/>
      <c r="AC361" s="4"/>
      <c r="AD361" s="4"/>
      <c r="AE361" s="4"/>
      <c r="AF361" s="4"/>
      <c r="AG361" s="4"/>
      <c r="AH361" s="4"/>
      <c r="AI361" s="4"/>
      <c r="AJ361" s="4"/>
      <c r="AK361" s="4"/>
      <c r="AL361" s="4"/>
      <c r="AM361" s="4"/>
      <c r="AN361" s="4"/>
      <c r="AO361" s="4"/>
      <c r="AP361" s="4"/>
      <c r="AQ361" s="4"/>
    </row>
    <row r="362" ht="12.75" customHeight="1">
      <c r="A362" s="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4"/>
      <c r="AC362" s="4"/>
      <c r="AD362" s="4"/>
      <c r="AE362" s="4"/>
      <c r="AF362" s="4"/>
      <c r="AG362" s="4"/>
      <c r="AH362" s="4"/>
      <c r="AI362" s="4"/>
      <c r="AJ362" s="4"/>
      <c r="AK362" s="4"/>
      <c r="AL362" s="4"/>
      <c r="AM362" s="4"/>
      <c r="AN362" s="4"/>
      <c r="AO362" s="4"/>
      <c r="AP362" s="4"/>
      <c r="AQ362" s="4"/>
    </row>
    <row r="363" ht="12.75" customHeight="1">
      <c r="A363" s="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4"/>
      <c r="AC363" s="4"/>
      <c r="AD363" s="4"/>
      <c r="AE363" s="4"/>
      <c r="AF363" s="4"/>
      <c r="AG363" s="4"/>
      <c r="AH363" s="4"/>
      <c r="AI363" s="4"/>
      <c r="AJ363" s="4"/>
      <c r="AK363" s="4"/>
      <c r="AL363" s="4"/>
      <c r="AM363" s="4"/>
      <c r="AN363" s="4"/>
      <c r="AO363" s="4"/>
      <c r="AP363" s="4"/>
      <c r="AQ363" s="4"/>
    </row>
    <row r="364" ht="12.75" customHeight="1">
      <c r="A364" s="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4"/>
      <c r="AC364" s="4"/>
      <c r="AD364" s="4"/>
      <c r="AE364" s="4"/>
      <c r="AF364" s="4"/>
      <c r="AG364" s="4"/>
      <c r="AH364" s="4"/>
      <c r="AI364" s="4"/>
      <c r="AJ364" s="4"/>
      <c r="AK364" s="4"/>
      <c r="AL364" s="4"/>
      <c r="AM364" s="4"/>
      <c r="AN364" s="4"/>
      <c r="AO364" s="4"/>
      <c r="AP364" s="4"/>
      <c r="AQ364" s="4"/>
    </row>
    <row r="365" ht="12.75" customHeight="1">
      <c r="A365" s="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4"/>
      <c r="AC365" s="4"/>
      <c r="AD365" s="4"/>
      <c r="AE365" s="4"/>
      <c r="AF365" s="4"/>
      <c r="AG365" s="4"/>
      <c r="AH365" s="4"/>
      <c r="AI365" s="4"/>
      <c r="AJ365" s="4"/>
      <c r="AK365" s="4"/>
      <c r="AL365" s="4"/>
      <c r="AM365" s="4"/>
      <c r="AN365" s="4"/>
      <c r="AO365" s="4"/>
      <c r="AP365" s="4"/>
      <c r="AQ365" s="4"/>
    </row>
    <row r="366" ht="12.75" customHeight="1">
      <c r="A366" s="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4"/>
      <c r="AC366" s="4"/>
      <c r="AD366" s="4"/>
      <c r="AE366" s="4"/>
      <c r="AF366" s="4"/>
      <c r="AG366" s="4"/>
      <c r="AH366" s="4"/>
      <c r="AI366" s="4"/>
      <c r="AJ366" s="4"/>
      <c r="AK366" s="4"/>
      <c r="AL366" s="4"/>
      <c r="AM366" s="4"/>
      <c r="AN366" s="4"/>
      <c r="AO366" s="4"/>
      <c r="AP366" s="4"/>
      <c r="AQ366" s="4"/>
    </row>
    <row r="367" ht="12.75" customHeight="1">
      <c r="A367" s="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4"/>
      <c r="AC367" s="4"/>
      <c r="AD367" s="4"/>
      <c r="AE367" s="4"/>
      <c r="AF367" s="4"/>
      <c r="AG367" s="4"/>
      <c r="AH367" s="4"/>
      <c r="AI367" s="4"/>
      <c r="AJ367" s="4"/>
      <c r="AK367" s="4"/>
      <c r="AL367" s="4"/>
      <c r="AM367" s="4"/>
      <c r="AN367" s="4"/>
      <c r="AO367" s="4"/>
      <c r="AP367" s="4"/>
      <c r="AQ367" s="4"/>
    </row>
    <row r="368" ht="12.75" customHeight="1">
      <c r="A368" s="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4"/>
      <c r="AC368" s="4"/>
      <c r="AD368" s="4"/>
      <c r="AE368" s="4"/>
      <c r="AF368" s="4"/>
      <c r="AG368" s="4"/>
      <c r="AH368" s="4"/>
      <c r="AI368" s="4"/>
      <c r="AJ368" s="4"/>
      <c r="AK368" s="4"/>
      <c r="AL368" s="4"/>
      <c r="AM368" s="4"/>
      <c r="AN368" s="4"/>
      <c r="AO368" s="4"/>
      <c r="AP368" s="4"/>
      <c r="AQ368" s="4"/>
    </row>
    <row r="369" ht="12.75" customHeight="1">
      <c r="A369" s="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4"/>
      <c r="AC369" s="4"/>
      <c r="AD369" s="4"/>
      <c r="AE369" s="4"/>
      <c r="AF369" s="4"/>
      <c r="AG369" s="4"/>
      <c r="AH369" s="4"/>
      <c r="AI369" s="4"/>
      <c r="AJ369" s="4"/>
      <c r="AK369" s="4"/>
      <c r="AL369" s="4"/>
      <c r="AM369" s="4"/>
      <c r="AN369" s="4"/>
      <c r="AO369" s="4"/>
      <c r="AP369" s="4"/>
      <c r="AQ369" s="4"/>
    </row>
    <row r="370" ht="12.75" customHeight="1">
      <c r="A370" s="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4"/>
      <c r="AC370" s="4"/>
      <c r="AD370" s="4"/>
      <c r="AE370" s="4"/>
      <c r="AF370" s="4"/>
      <c r="AG370" s="4"/>
      <c r="AH370" s="4"/>
      <c r="AI370" s="4"/>
      <c r="AJ370" s="4"/>
      <c r="AK370" s="4"/>
      <c r="AL370" s="4"/>
      <c r="AM370" s="4"/>
      <c r="AN370" s="4"/>
      <c r="AO370" s="4"/>
      <c r="AP370" s="4"/>
      <c r="AQ370" s="4"/>
    </row>
    <row r="371" ht="12.75" customHeight="1">
      <c r="A371" s="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4"/>
      <c r="AC371" s="4"/>
      <c r="AD371" s="4"/>
      <c r="AE371" s="4"/>
      <c r="AF371" s="4"/>
      <c r="AG371" s="4"/>
      <c r="AH371" s="4"/>
      <c r="AI371" s="4"/>
      <c r="AJ371" s="4"/>
      <c r="AK371" s="4"/>
      <c r="AL371" s="4"/>
      <c r="AM371" s="4"/>
      <c r="AN371" s="4"/>
      <c r="AO371" s="4"/>
      <c r="AP371" s="4"/>
      <c r="AQ371" s="4"/>
    </row>
    <row r="372" ht="12.75" customHeight="1">
      <c r="A372" s="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4"/>
      <c r="AC372" s="4"/>
      <c r="AD372" s="4"/>
      <c r="AE372" s="4"/>
      <c r="AF372" s="4"/>
      <c r="AG372" s="4"/>
      <c r="AH372" s="4"/>
      <c r="AI372" s="4"/>
      <c r="AJ372" s="4"/>
      <c r="AK372" s="4"/>
      <c r="AL372" s="4"/>
      <c r="AM372" s="4"/>
      <c r="AN372" s="4"/>
      <c r="AO372" s="4"/>
      <c r="AP372" s="4"/>
      <c r="AQ372" s="4"/>
    </row>
    <row r="373" ht="12.75" customHeight="1">
      <c r="A373" s="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4"/>
      <c r="AC373" s="4"/>
      <c r="AD373" s="4"/>
      <c r="AE373" s="4"/>
      <c r="AF373" s="4"/>
      <c r="AG373" s="4"/>
      <c r="AH373" s="4"/>
      <c r="AI373" s="4"/>
      <c r="AJ373" s="4"/>
      <c r="AK373" s="4"/>
      <c r="AL373" s="4"/>
      <c r="AM373" s="4"/>
      <c r="AN373" s="4"/>
      <c r="AO373" s="4"/>
      <c r="AP373" s="4"/>
      <c r="AQ373" s="4"/>
    </row>
    <row r="374" ht="12.75" customHeight="1">
      <c r="A374" s="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4"/>
      <c r="AC374" s="4"/>
      <c r="AD374" s="4"/>
      <c r="AE374" s="4"/>
      <c r="AF374" s="4"/>
      <c r="AG374" s="4"/>
      <c r="AH374" s="4"/>
      <c r="AI374" s="4"/>
      <c r="AJ374" s="4"/>
      <c r="AK374" s="4"/>
      <c r="AL374" s="4"/>
      <c r="AM374" s="4"/>
      <c r="AN374" s="4"/>
      <c r="AO374" s="4"/>
      <c r="AP374" s="4"/>
      <c r="AQ374" s="4"/>
    </row>
    <row r="375" ht="12.75" customHeight="1">
      <c r="A375" s="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4"/>
      <c r="AC375" s="4"/>
      <c r="AD375" s="4"/>
      <c r="AE375" s="4"/>
      <c r="AF375" s="4"/>
      <c r="AG375" s="4"/>
      <c r="AH375" s="4"/>
      <c r="AI375" s="4"/>
      <c r="AJ375" s="4"/>
      <c r="AK375" s="4"/>
      <c r="AL375" s="4"/>
      <c r="AM375" s="4"/>
      <c r="AN375" s="4"/>
      <c r="AO375" s="4"/>
      <c r="AP375" s="4"/>
      <c r="AQ375" s="4"/>
    </row>
    <row r="376" ht="12.75" customHeight="1">
      <c r="A376" s="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4"/>
      <c r="AC376" s="4"/>
      <c r="AD376" s="4"/>
      <c r="AE376" s="4"/>
      <c r="AF376" s="4"/>
      <c r="AG376" s="4"/>
      <c r="AH376" s="4"/>
      <c r="AI376" s="4"/>
      <c r="AJ376" s="4"/>
      <c r="AK376" s="4"/>
      <c r="AL376" s="4"/>
      <c r="AM376" s="4"/>
      <c r="AN376" s="4"/>
      <c r="AO376" s="4"/>
      <c r="AP376" s="4"/>
      <c r="AQ376" s="4"/>
    </row>
    <row r="377" ht="12.75" customHeight="1">
      <c r="A377" s="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4"/>
      <c r="AC377" s="4"/>
      <c r="AD377" s="4"/>
      <c r="AE377" s="4"/>
      <c r="AF377" s="4"/>
      <c r="AG377" s="4"/>
      <c r="AH377" s="4"/>
      <c r="AI377" s="4"/>
      <c r="AJ377" s="4"/>
      <c r="AK377" s="4"/>
      <c r="AL377" s="4"/>
      <c r="AM377" s="4"/>
      <c r="AN377" s="4"/>
      <c r="AO377" s="4"/>
      <c r="AP377" s="4"/>
      <c r="AQ377" s="4"/>
    </row>
    <row r="378" ht="12.75" customHeight="1">
      <c r="A378" s="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4"/>
      <c r="AC378" s="4"/>
      <c r="AD378" s="4"/>
      <c r="AE378" s="4"/>
      <c r="AF378" s="4"/>
      <c r="AG378" s="4"/>
      <c r="AH378" s="4"/>
      <c r="AI378" s="4"/>
      <c r="AJ378" s="4"/>
      <c r="AK378" s="4"/>
      <c r="AL378" s="4"/>
      <c r="AM378" s="4"/>
      <c r="AN378" s="4"/>
      <c r="AO378" s="4"/>
      <c r="AP378" s="4"/>
      <c r="AQ378" s="4"/>
    </row>
    <row r="379" ht="12.75" customHeight="1">
      <c r="A379" s="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4"/>
      <c r="AC379" s="4"/>
      <c r="AD379" s="4"/>
      <c r="AE379" s="4"/>
      <c r="AF379" s="4"/>
      <c r="AG379" s="4"/>
      <c r="AH379" s="4"/>
      <c r="AI379" s="4"/>
      <c r="AJ379" s="4"/>
      <c r="AK379" s="4"/>
      <c r="AL379" s="4"/>
      <c r="AM379" s="4"/>
      <c r="AN379" s="4"/>
      <c r="AO379" s="4"/>
      <c r="AP379" s="4"/>
      <c r="AQ379" s="4"/>
    </row>
    <row r="380" ht="12.75" customHeight="1">
      <c r="A380" s="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4"/>
      <c r="AC380" s="4"/>
      <c r="AD380" s="4"/>
      <c r="AE380" s="4"/>
      <c r="AF380" s="4"/>
      <c r="AG380" s="4"/>
      <c r="AH380" s="4"/>
      <c r="AI380" s="4"/>
      <c r="AJ380" s="4"/>
      <c r="AK380" s="4"/>
      <c r="AL380" s="4"/>
      <c r="AM380" s="4"/>
      <c r="AN380" s="4"/>
      <c r="AO380" s="4"/>
      <c r="AP380" s="4"/>
      <c r="AQ380" s="4"/>
    </row>
    <row r="381" ht="12.75" customHeight="1">
      <c r="A381" s="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4"/>
      <c r="AC381" s="4"/>
      <c r="AD381" s="4"/>
      <c r="AE381" s="4"/>
      <c r="AF381" s="4"/>
      <c r="AG381" s="4"/>
      <c r="AH381" s="4"/>
      <c r="AI381" s="4"/>
      <c r="AJ381" s="4"/>
      <c r="AK381" s="4"/>
      <c r="AL381" s="4"/>
      <c r="AM381" s="4"/>
      <c r="AN381" s="4"/>
      <c r="AO381" s="4"/>
      <c r="AP381" s="4"/>
      <c r="AQ381" s="4"/>
    </row>
    <row r="382" ht="12.75" customHeight="1">
      <c r="A382" s="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4"/>
      <c r="AC382" s="4"/>
      <c r="AD382" s="4"/>
      <c r="AE382" s="4"/>
      <c r="AF382" s="4"/>
      <c r="AG382" s="4"/>
      <c r="AH382" s="4"/>
      <c r="AI382" s="4"/>
      <c r="AJ382" s="4"/>
      <c r="AK382" s="4"/>
      <c r="AL382" s="4"/>
      <c r="AM382" s="4"/>
      <c r="AN382" s="4"/>
      <c r="AO382" s="4"/>
      <c r="AP382" s="4"/>
      <c r="AQ382" s="4"/>
    </row>
    <row r="383" ht="12.75" customHeight="1">
      <c r="A383" s="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4"/>
      <c r="AC383" s="4"/>
      <c r="AD383" s="4"/>
      <c r="AE383" s="4"/>
      <c r="AF383" s="4"/>
      <c r="AG383" s="4"/>
      <c r="AH383" s="4"/>
      <c r="AI383" s="4"/>
      <c r="AJ383" s="4"/>
      <c r="AK383" s="4"/>
      <c r="AL383" s="4"/>
      <c r="AM383" s="4"/>
      <c r="AN383" s="4"/>
      <c r="AO383" s="4"/>
      <c r="AP383" s="4"/>
      <c r="AQ383" s="4"/>
    </row>
    <row r="384" ht="12.75" customHeight="1">
      <c r="A384" s="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4"/>
      <c r="AC384" s="4"/>
      <c r="AD384" s="4"/>
      <c r="AE384" s="4"/>
      <c r="AF384" s="4"/>
      <c r="AG384" s="4"/>
      <c r="AH384" s="4"/>
      <c r="AI384" s="4"/>
      <c r="AJ384" s="4"/>
      <c r="AK384" s="4"/>
      <c r="AL384" s="4"/>
      <c r="AM384" s="4"/>
      <c r="AN384" s="4"/>
      <c r="AO384" s="4"/>
      <c r="AP384" s="4"/>
      <c r="AQ384" s="4"/>
    </row>
    <row r="385" ht="12.75" customHeight="1">
      <c r="A385" s="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4"/>
      <c r="AC385" s="4"/>
      <c r="AD385" s="4"/>
      <c r="AE385" s="4"/>
      <c r="AF385" s="4"/>
      <c r="AG385" s="4"/>
      <c r="AH385" s="4"/>
      <c r="AI385" s="4"/>
      <c r="AJ385" s="4"/>
      <c r="AK385" s="4"/>
      <c r="AL385" s="4"/>
      <c r="AM385" s="4"/>
      <c r="AN385" s="4"/>
      <c r="AO385" s="4"/>
      <c r="AP385" s="4"/>
      <c r="AQ385" s="4"/>
    </row>
    <row r="386" ht="12.75" customHeight="1">
      <c r="A386" s="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4"/>
      <c r="AC386" s="4"/>
      <c r="AD386" s="4"/>
      <c r="AE386" s="4"/>
      <c r="AF386" s="4"/>
      <c r="AG386" s="4"/>
      <c r="AH386" s="4"/>
      <c r="AI386" s="4"/>
      <c r="AJ386" s="4"/>
      <c r="AK386" s="4"/>
      <c r="AL386" s="4"/>
      <c r="AM386" s="4"/>
      <c r="AN386" s="4"/>
      <c r="AO386" s="4"/>
      <c r="AP386" s="4"/>
      <c r="AQ386" s="4"/>
    </row>
    <row r="387" ht="12.75" customHeight="1">
      <c r="A387" s="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4"/>
      <c r="AC387" s="4"/>
      <c r="AD387" s="4"/>
      <c r="AE387" s="4"/>
      <c r="AF387" s="4"/>
      <c r="AG387" s="4"/>
      <c r="AH387" s="4"/>
      <c r="AI387" s="4"/>
      <c r="AJ387" s="4"/>
      <c r="AK387" s="4"/>
      <c r="AL387" s="4"/>
      <c r="AM387" s="4"/>
      <c r="AN387" s="4"/>
      <c r="AO387" s="4"/>
      <c r="AP387" s="4"/>
      <c r="AQ387" s="4"/>
    </row>
    <row r="388" ht="12.75" customHeight="1">
      <c r="A388" s="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4"/>
      <c r="AC388" s="4"/>
      <c r="AD388" s="4"/>
      <c r="AE388" s="4"/>
      <c r="AF388" s="4"/>
      <c r="AG388" s="4"/>
      <c r="AH388" s="4"/>
      <c r="AI388" s="4"/>
      <c r="AJ388" s="4"/>
      <c r="AK388" s="4"/>
      <c r="AL388" s="4"/>
      <c r="AM388" s="4"/>
      <c r="AN388" s="4"/>
      <c r="AO388" s="4"/>
      <c r="AP388" s="4"/>
      <c r="AQ388" s="4"/>
    </row>
    <row r="389" ht="12.75" customHeight="1">
      <c r="A389" s="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4"/>
      <c r="AC389" s="4"/>
      <c r="AD389" s="4"/>
      <c r="AE389" s="4"/>
      <c r="AF389" s="4"/>
      <c r="AG389" s="4"/>
      <c r="AH389" s="4"/>
      <c r="AI389" s="4"/>
      <c r="AJ389" s="4"/>
      <c r="AK389" s="4"/>
      <c r="AL389" s="4"/>
      <c r="AM389" s="4"/>
      <c r="AN389" s="4"/>
      <c r="AO389" s="4"/>
      <c r="AP389" s="4"/>
      <c r="AQ389" s="4"/>
    </row>
    <row r="390" ht="12.75" customHeight="1">
      <c r="A390" s="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4"/>
      <c r="AC390" s="4"/>
      <c r="AD390" s="4"/>
      <c r="AE390" s="4"/>
      <c r="AF390" s="4"/>
      <c r="AG390" s="4"/>
      <c r="AH390" s="4"/>
      <c r="AI390" s="4"/>
      <c r="AJ390" s="4"/>
      <c r="AK390" s="4"/>
      <c r="AL390" s="4"/>
      <c r="AM390" s="4"/>
      <c r="AN390" s="4"/>
      <c r="AO390" s="4"/>
      <c r="AP390" s="4"/>
      <c r="AQ390" s="4"/>
    </row>
    <row r="391" ht="12.75" customHeight="1">
      <c r="A391" s="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4"/>
      <c r="AC391" s="4"/>
      <c r="AD391" s="4"/>
      <c r="AE391" s="4"/>
      <c r="AF391" s="4"/>
      <c r="AG391" s="4"/>
      <c r="AH391" s="4"/>
      <c r="AI391" s="4"/>
      <c r="AJ391" s="4"/>
      <c r="AK391" s="4"/>
      <c r="AL391" s="4"/>
      <c r="AM391" s="4"/>
      <c r="AN391" s="4"/>
      <c r="AO391" s="4"/>
      <c r="AP391" s="4"/>
      <c r="AQ391" s="4"/>
    </row>
    <row r="392" ht="12.75" customHeight="1">
      <c r="A392" s="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4"/>
      <c r="AC392" s="4"/>
      <c r="AD392" s="4"/>
      <c r="AE392" s="4"/>
      <c r="AF392" s="4"/>
      <c r="AG392" s="4"/>
      <c r="AH392" s="4"/>
      <c r="AI392" s="4"/>
      <c r="AJ392" s="4"/>
      <c r="AK392" s="4"/>
      <c r="AL392" s="4"/>
      <c r="AM392" s="4"/>
      <c r="AN392" s="4"/>
      <c r="AO392" s="4"/>
      <c r="AP392" s="4"/>
      <c r="AQ392" s="4"/>
    </row>
    <row r="393" ht="12.75" customHeight="1">
      <c r="A393" s="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4"/>
      <c r="AC393" s="4"/>
      <c r="AD393" s="4"/>
      <c r="AE393" s="4"/>
      <c r="AF393" s="4"/>
      <c r="AG393" s="4"/>
      <c r="AH393" s="4"/>
      <c r="AI393" s="4"/>
      <c r="AJ393" s="4"/>
      <c r="AK393" s="4"/>
      <c r="AL393" s="4"/>
      <c r="AM393" s="4"/>
      <c r="AN393" s="4"/>
      <c r="AO393" s="4"/>
      <c r="AP393" s="4"/>
      <c r="AQ393" s="4"/>
    </row>
    <row r="394" ht="12.75" customHeight="1">
      <c r="A394" s="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4"/>
      <c r="AC394" s="4"/>
      <c r="AD394" s="4"/>
      <c r="AE394" s="4"/>
      <c r="AF394" s="4"/>
      <c r="AG394" s="4"/>
      <c r="AH394" s="4"/>
      <c r="AI394" s="4"/>
      <c r="AJ394" s="4"/>
      <c r="AK394" s="4"/>
      <c r="AL394" s="4"/>
      <c r="AM394" s="4"/>
      <c r="AN394" s="4"/>
      <c r="AO394" s="4"/>
      <c r="AP394" s="4"/>
      <c r="AQ394" s="4"/>
    </row>
    <row r="395" ht="12.75" customHeight="1">
      <c r="A395" s="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4"/>
      <c r="AC395" s="4"/>
      <c r="AD395" s="4"/>
      <c r="AE395" s="4"/>
      <c r="AF395" s="4"/>
      <c r="AG395" s="4"/>
      <c r="AH395" s="4"/>
      <c r="AI395" s="4"/>
      <c r="AJ395" s="4"/>
      <c r="AK395" s="4"/>
      <c r="AL395" s="4"/>
      <c r="AM395" s="4"/>
      <c r="AN395" s="4"/>
      <c r="AO395" s="4"/>
      <c r="AP395" s="4"/>
      <c r="AQ395" s="4"/>
    </row>
    <row r="396" ht="12.75" customHeight="1">
      <c r="A396" s="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4"/>
      <c r="AC396" s="4"/>
      <c r="AD396" s="4"/>
      <c r="AE396" s="4"/>
      <c r="AF396" s="4"/>
      <c r="AG396" s="4"/>
      <c r="AH396" s="4"/>
      <c r="AI396" s="4"/>
      <c r="AJ396" s="4"/>
      <c r="AK396" s="4"/>
      <c r="AL396" s="4"/>
      <c r="AM396" s="4"/>
      <c r="AN396" s="4"/>
      <c r="AO396" s="4"/>
      <c r="AP396" s="4"/>
      <c r="AQ396" s="4"/>
    </row>
    <row r="397" ht="12.75" customHeight="1">
      <c r="A397" s="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4"/>
      <c r="AC397" s="4"/>
      <c r="AD397" s="4"/>
      <c r="AE397" s="4"/>
      <c r="AF397" s="4"/>
      <c r="AG397" s="4"/>
      <c r="AH397" s="4"/>
      <c r="AI397" s="4"/>
      <c r="AJ397" s="4"/>
      <c r="AK397" s="4"/>
      <c r="AL397" s="4"/>
      <c r="AM397" s="4"/>
      <c r="AN397" s="4"/>
      <c r="AO397" s="4"/>
      <c r="AP397" s="4"/>
      <c r="AQ397" s="4"/>
    </row>
    <row r="398" ht="12.75" customHeight="1">
      <c r="A398" s="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4"/>
      <c r="AC398" s="4"/>
      <c r="AD398" s="4"/>
      <c r="AE398" s="4"/>
      <c r="AF398" s="4"/>
      <c r="AG398" s="4"/>
      <c r="AH398" s="4"/>
      <c r="AI398" s="4"/>
      <c r="AJ398" s="4"/>
      <c r="AK398" s="4"/>
      <c r="AL398" s="4"/>
      <c r="AM398" s="4"/>
      <c r="AN398" s="4"/>
      <c r="AO398" s="4"/>
      <c r="AP398" s="4"/>
      <c r="AQ398" s="4"/>
    </row>
    <row r="399" ht="12.75" customHeight="1">
      <c r="A399" s="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4"/>
      <c r="AC399" s="4"/>
      <c r="AD399" s="4"/>
      <c r="AE399" s="4"/>
      <c r="AF399" s="4"/>
      <c r="AG399" s="4"/>
      <c r="AH399" s="4"/>
      <c r="AI399" s="4"/>
      <c r="AJ399" s="4"/>
      <c r="AK399" s="4"/>
      <c r="AL399" s="4"/>
      <c r="AM399" s="4"/>
      <c r="AN399" s="4"/>
      <c r="AO399" s="4"/>
      <c r="AP399" s="4"/>
      <c r="AQ399" s="4"/>
    </row>
    <row r="400" ht="12.75" customHeight="1">
      <c r="A400" s="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4"/>
      <c r="AC400" s="4"/>
      <c r="AD400" s="4"/>
      <c r="AE400" s="4"/>
      <c r="AF400" s="4"/>
      <c r="AG400" s="4"/>
      <c r="AH400" s="4"/>
      <c r="AI400" s="4"/>
      <c r="AJ400" s="4"/>
      <c r="AK400" s="4"/>
      <c r="AL400" s="4"/>
      <c r="AM400" s="4"/>
      <c r="AN400" s="4"/>
      <c r="AO400" s="4"/>
      <c r="AP400" s="4"/>
      <c r="AQ400" s="4"/>
    </row>
    <row r="401" ht="12.75" customHeight="1">
      <c r="A401" s="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4"/>
      <c r="AC401" s="4"/>
      <c r="AD401" s="4"/>
      <c r="AE401" s="4"/>
      <c r="AF401" s="4"/>
      <c r="AG401" s="4"/>
      <c r="AH401" s="4"/>
      <c r="AI401" s="4"/>
      <c r="AJ401" s="4"/>
      <c r="AK401" s="4"/>
      <c r="AL401" s="4"/>
      <c r="AM401" s="4"/>
      <c r="AN401" s="4"/>
      <c r="AO401" s="4"/>
      <c r="AP401" s="4"/>
      <c r="AQ401" s="4"/>
    </row>
    <row r="402" ht="12.75" customHeight="1">
      <c r="A402" s="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4"/>
      <c r="AC402" s="4"/>
      <c r="AD402" s="4"/>
      <c r="AE402" s="4"/>
      <c r="AF402" s="4"/>
      <c r="AG402" s="4"/>
      <c r="AH402" s="4"/>
      <c r="AI402" s="4"/>
      <c r="AJ402" s="4"/>
      <c r="AK402" s="4"/>
      <c r="AL402" s="4"/>
      <c r="AM402" s="4"/>
      <c r="AN402" s="4"/>
      <c r="AO402" s="4"/>
      <c r="AP402" s="4"/>
      <c r="AQ402" s="4"/>
    </row>
    <row r="403" ht="12.75" customHeight="1">
      <c r="A403" s="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4"/>
      <c r="AC403" s="4"/>
      <c r="AD403" s="4"/>
      <c r="AE403" s="4"/>
      <c r="AF403" s="4"/>
      <c r="AG403" s="4"/>
      <c r="AH403" s="4"/>
      <c r="AI403" s="4"/>
      <c r="AJ403" s="4"/>
      <c r="AK403" s="4"/>
      <c r="AL403" s="4"/>
      <c r="AM403" s="4"/>
      <c r="AN403" s="4"/>
      <c r="AO403" s="4"/>
      <c r="AP403" s="4"/>
      <c r="AQ403" s="4"/>
    </row>
    <row r="404" ht="12.75" customHeight="1">
      <c r="A404" s="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4"/>
      <c r="AC404" s="4"/>
      <c r="AD404" s="4"/>
      <c r="AE404" s="4"/>
      <c r="AF404" s="4"/>
      <c r="AG404" s="4"/>
      <c r="AH404" s="4"/>
      <c r="AI404" s="4"/>
      <c r="AJ404" s="4"/>
      <c r="AK404" s="4"/>
      <c r="AL404" s="4"/>
      <c r="AM404" s="4"/>
      <c r="AN404" s="4"/>
      <c r="AO404" s="4"/>
      <c r="AP404" s="4"/>
      <c r="AQ404" s="4"/>
    </row>
    <row r="405" ht="12.75" customHeight="1">
      <c r="A405" s="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4"/>
      <c r="AC405" s="4"/>
      <c r="AD405" s="4"/>
      <c r="AE405" s="4"/>
      <c r="AF405" s="4"/>
      <c r="AG405" s="4"/>
      <c r="AH405" s="4"/>
      <c r="AI405" s="4"/>
      <c r="AJ405" s="4"/>
      <c r="AK405" s="4"/>
      <c r="AL405" s="4"/>
      <c r="AM405" s="4"/>
      <c r="AN405" s="4"/>
      <c r="AO405" s="4"/>
      <c r="AP405" s="4"/>
      <c r="AQ405" s="4"/>
    </row>
    <row r="406" ht="12.75" customHeight="1">
      <c r="A406" s="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4"/>
      <c r="AC406" s="4"/>
      <c r="AD406" s="4"/>
      <c r="AE406" s="4"/>
      <c r="AF406" s="4"/>
      <c r="AG406" s="4"/>
      <c r="AH406" s="4"/>
      <c r="AI406" s="4"/>
      <c r="AJ406" s="4"/>
      <c r="AK406" s="4"/>
      <c r="AL406" s="4"/>
      <c r="AM406" s="4"/>
      <c r="AN406" s="4"/>
      <c r="AO406" s="4"/>
      <c r="AP406" s="4"/>
      <c r="AQ406" s="4"/>
    </row>
    <row r="407" ht="12.75" customHeight="1">
      <c r="A407" s="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4"/>
      <c r="AC407" s="4"/>
      <c r="AD407" s="4"/>
      <c r="AE407" s="4"/>
      <c r="AF407" s="4"/>
      <c r="AG407" s="4"/>
      <c r="AH407" s="4"/>
      <c r="AI407" s="4"/>
      <c r="AJ407" s="4"/>
      <c r="AK407" s="4"/>
      <c r="AL407" s="4"/>
      <c r="AM407" s="4"/>
      <c r="AN407" s="4"/>
      <c r="AO407" s="4"/>
      <c r="AP407" s="4"/>
      <c r="AQ407" s="4"/>
    </row>
    <row r="408" ht="12.75" customHeight="1">
      <c r="A408" s="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4"/>
      <c r="AC408" s="4"/>
      <c r="AD408" s="4"/>
      <c r="AE408" s="4"/>
      <c r="AF408" s="4"/>
      <c r="AG408" s="4"/>
      <c r="AH408" s="4"/>
      <c r="AI408" s="4"/>
      <c r="AJ408" s="4"/>
      <c r="AK408" s="4"/>
      <c r="AL408" s="4"/>
      <c r="AM408" s="4"/>
      <c r="AN408" s="4"/>
      <c r="AO408" s="4"/>
      <c r="AP408" s="4"/>
      <c r="AQ408" s="4"/>
    </row>
    <row r="409" ht="12.75" customHeight="1">
      <c r="A409" s="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4"/>
      <c r="AC409" s="4"/>
      <c r="AD409" s="4"/>
      <c r="AE409" s="4"/>
      <c r="AF409" s="4"/>
      <c r="AG409" s="4"/>
      <c r="AH409" s="4"/>
      <c r="AI409" s="4"/>
      <c r="AJ409" s="4"/>
      <c r="AK409" s="4"/>
      <c r="AL409" s="4"/>
      <c r="AM409" s="4"/>
      <c r="AN409" s="4"/>
      <c r="AO409" s="4"/>
      <c r="AP409" s="4"/>
      <c r="AQ409" s="4"/>
    </row>
    <row r="410" ht="12.75" customHeight="1">
      <c r="A410" s="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4"/>
      <c r="AC410" s="4"/>
      <c r="AD410" s="4"/>
      <c r="AE410" s="4"/>
      <c r="AF410" s="4"/>
      <c r="AG410" s="4"/>
      <c r="AH410" s="4"/>
      <c r="AI410" s="4"/>
      <c r="AJ410" s="4"/>
      <c r="AK410" s="4"/>
      <c r="AL410" s="4"/>
      <c r="AM410" s="4"/>
      <c r="AN410" s="4"/>
      <c r="AO410" s="4"/>
      <c r="AP410" s="4"/>
      <c r="AQ410" s="4"/>
    </row>
    <row r="411" ht="12.75" customHeight="1">
      <c r="A411" s="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4"/>
      <c r="AC411" s="4"/>
      <c r="AD411" s="4"/>
      <c r="AE411" s="4"/>
      <c r="AF411" s="4"/>
      <c r="AG411" s="4"/>
      <c r="AH411" s="4"/>
      <c r="AI411" s="4"/>
      <c r="AJ411" s="4"/>
      <c r="AK411" s="4"/>
      <c r="AL411" s="4"/>
      <c r="AM411" s="4"/>
      <c r="AN411" s="4"/>
      <c r="AO411" s="4"/>
      <c r="AP411" s="4"/>
      <c r="AQ411" s="4"/>
    </row>
    <row r="412" ht="12.75" customHeight="1">
      <c r="A412" s="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4"/>
      <c r="AC412" s="4"/>
      <c r="AD412" s="4"/>
      <c r="AE412" s="4"/>
      <c r="AF412" s="4"/>
      <c r="AG412" s="4"/>
      <c r="AH412" s="4"/>
      <c r="AI412" s="4"/>
      <c r="AJ412" s="4"/>
      <c r="AK412" s="4"/>
      <c r="AL412" s="4"/>
      <c r="AM412" s="4"/>
      <c r="AN412" s="4"/>
      <c r="AO412" s="4"/>
      <c r="AP412" s="4"/>
      <c r="AQ412" s="4"/>
    </row>
    <row r="413" ht="12.75" customHeight="1">
      <c r="A413" s="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4"/>
      <c r="AC413" s="4"/>
      <c r="AD413" s="4"/>
      <c r="AE413" s="4"/>
      <c r="AF413" s="4"/>
      <c r="AG413" s="4"/>
      <c r="AH413" s="4"/>
      <c r="AI413" s="4"/>
      <c r="AJ413" s="4"/>
      <c r="AK413" s="4"/>
      <c r="AL413" s="4"/>
      <c r="AM413" s="4"/>
      <c r="AN413" s="4"/>
      <c r="AO413" s="4"/>
      <c r="AP413" s="4"/>
      <c r="AQ413" s="4"/>
    </row>
    <row r="414" ht="12.75" customHeight="1">
      <c r="A414" s="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4"/>
      <c r="AC414" s="4"/>
      <c r="AD414" s="4"/>
      <c r="AE414" s="4"/>
      <c r="AF414" s="4"/>
      <c r="AG414" s="4"/>
      <c r="AH414" s="4"/>
      <c r="AI414" s="4"/>
      <c r="AJ414" s="4"/>
      <c r="AK414" s="4"/>
      <c r="AL414" s="4"/>
      <c r="AM414" s="4"/>
      <c r="AN414" s="4"/>
      <c r="AO414" s="4"/>
      <c r="AP414" s="4"/>
      <c r="AQ414" s="4"/>
    </row>
    <row r="415" ht="12.75" customHeight="1">
      <c r="A415" s="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4"/>
      <c r="AC415" s="4"/>
      <c r="AD415" s="4"/>
      <c r="AE415" s="4"/>
      <c r="AF415" s="4"/>
      <c r="AG415" s="4"/>
      <c r="AH415" s="4"/>
      <c r="AI415" s="4"/>
      <c r="AJ415" s="4"/>
      <c r="AK415" s="4"/>
      <c r="AL415" s="4"/>
      <c r="AM415" s="4"/>
      <c r="AN415" s="4"/>
      <c r="AO415" s="4"/>
      <c r="AP415" s="4"/>
      <c r="AQ415" s="4"/>
    </row>
    <row r="416" ht="12.75" customHeight="1">
      <c r="A416" s="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4"/>
      <c r="AC416" s="4"/>
      <c r="AD416" s="4"/>
      <c r="AE416" s="4"/>
      <c r="AF416" s="4"/>
      <c r="AG416" s="4"/>
      <c r="AH416" s="4"/>
      <c r="AI416" s="4"/>
      <c r="AJ416" s="4"/>
      <c r="AK416" s="4"/>
      <c r="AL416" s="4"/>
      <c r="AM416" s="4"/>
      <c r="AN416" s="4"/>
      <c r="AO416" s="4"/>
      <c r="AP416" s="4"/>
      <c r="AQ416" s="4"/>
    </row>
    <row r="417" ht="12.75" customHeight="1">
      <c r="A417" s="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4"/>
      <c r="AC417" s="4"/>
      <c r="AD417" s="4"/>
      <c r="AE417" s="4"/>
      <c r="AF417" s="4"/>
      <c r="AG417" s="4"/>
      <c r="AH417" s="4"/>
      <c r="AI417" s="4"/>
      <c r="AJ417" s="4"/>
      <c r="AK417" s="4"/>
      <c r="AL417" s="4"/>
      <c r="AM417" s="4"/>
      <c r="AN417" s="4"/>
      <c r="AO417" s="4"/>
      <c r="AP417" s="4"/>
      <c r="AQ417" s="4"/>
    </row>
    <row r="418" ht="12.75" customHeight="1">
      <c r="A418" s="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4"/>
      <c r="AC418" s="4"/>
      <c r="AD418" s="4"/>
      <c r="AE418" s="4"/>
      <c r="AF418" s="4"/>
      <c r="AG418" s="4"/>
      <c r="AH418" s="4"/>
      <c r="AI418" s="4"/>
      <c r="AJ418" s="4"/>
      <c r="AK418" s="4"/>
      <c r="AL418" s="4"/>
      <c r="AM418" s="4"/>
      <c r="AN418" s="4"/>
      <c r="AO418" s="4"/>
      <c r="AP418" s="4"/>
      <c r="AQ418" s="4"/>
    </row>
    <row r="419" ht="12.75" customHeight="1">
      <c r="A419" s="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4"/>
      <c r="AC419" s="4"/>
      <c r="AD419" s="4"/>
      <c r="AE419" s="4"/>
      <c r="AF419" s="4"/>
      <c r="AG419" s="4"/>
      <c r="AH419" s="4"/>
      <c r="AI419" s="4"/>
      <c r="AJ419" s="4"/>
      <c r="AK419" s="4"/>
      <c r="AL419" s="4"/>
      <c r="AM419" s="4"/>
      <c r="AN419" s="4"/>
      <c r="AO419" s="4"/>
      <c r="AP419" s="4"/>
      <c r="AQ419" s="4"/>
    </row>
    <row r="420" ht="12.75" customHeight="1">
      <c r="A420" s="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4"/>
      <c r="AC420" s="4"/>
      <c r="AD420" s="4"/>
      <c r="AE420" s="4"/>
      <c r="AF420" s="4"/>
      <c r="AG420" s="4"/>
      <c r="AH420" s="4"/>
      <c r="AI420" s="4"/>
      <c r="AJ420" s="4"/>
      <c r="AK420" s="4"/>
      <c r="AL420" s="4"/>
      <c r="AM420" s="4"/>
      <c r="AN420" s="4"/>
      <c r="AO420" s="4"/>
      <c r="AP420" s="4"/>
      <c r="AQ420" s="4"/>
    </row>
    <row r="421" ht="12.75" customHeight="1">
      <c r="A421" s="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4"/>
      <c r="AC421" s="4"/>
      <c r="AD421" s="4"/>
      <c r="AE421" s="4"/>
      <c r="AF421" s="4"/>
      <c r="AG421" s="4"/>
      <c r="AH421" s="4"/>
      <c r="AI421" s="4"/>
      <c r="AJ421" s="4"/>
      <c r="AK421" s="4"/>
      <c r="AL421" s="4"/>
      <c r="AM421" s="4"/>
      <c r="AN421" s="4"/>
      <c r="AO421" s="4"/>
      <c r="AP421" s="4"/>
      <c r="AQ421" s="4"/>
    </row>
    <row r="422" ht="12.75" customHeight="1">
      <c r="A422" s="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4"/>
      <c r="AC422" s="4"/>
      <c r="AD422" s="4"/>
      <c r="AE422" s="4"/>
      <c r="AF422" s="4"/>
      <c r="AG422" s="4"/>
      <c r="AH422" s="4"/>
      <c r="AI422" s="4"/>
      <c r="AJ422" s="4"/>
      <c r="AK422" s="4"/>
      <c r="AL422" s="4"/>
      <c r="AM422" s="4"/>
      <c r="AN422" s="4"/>
      <c r="AO422" s="4"/>
      <c r="AP422" s="4"/>
      <c r="AQ422" s="4"/>
    </row>
    <row r="423" ht="12.75" customHeight="1">
      <c r="A423" s="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4"/>
      <c r="AC423" s="4"/>
      <c r="AD423" s="4"/>
      <c r="AE423" s="4"/>
      <c r="AF423" s="4"/>
      <c r="AG423" s="4"/>
      <c r="AH423" s="4"/>
      <c r="AI423" s="4"/>
      <c r="AJ423" s="4"/>
      <c r="AK423" s="4"/>
      <c r="AL423" s="4"/>
      <c r="AM423" s="4"/>
      <c r="AN423" s="4"/>
      <c r="AO423" s="4"/>
      <c r="AP423" s="4"/>
      <c r="AQ423" s="4"/>
    </row>
    <row r="424" ht="12.75" customHeight="1">
      <c r="A424" s="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4"/>
      <c r="AC424" s="4"/>
      <c r="AD424" s="4"/>
      <c r="AE424" s="4"/>
      <c r="AF424" s="4"/>
      <c r="AG424" s="4"/>
      <c r="AH424" s="4"/>
      <c r="AI424" s="4"/>
      <c r="AJ424" s="4"/>
      <c r="AK424" s="4"/>
      <c r="AL424" s="4"/>
      <c r="AM424" s="4"/>
      <c r="AN424" s="4"/>
      <c r="AO424" s="4"/>
      <c r="AP424" s="4"/>
      <c r="AQ424" s="4"/>
    </row>
    <row r="425" ht="12.75" customHeight="1">
      <c r="A425" s="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4"/>
      <c r="AC425" s="4"/>
      <c r="AD425" s="4"/>
      <c r="AE425" s="4"/>
      <c r="AF425" s="4"/>
      <c r="AG425" s="4"/>
      <c r="AH425" s="4"/>
      <c r="AI425" s="4"/>
      <c r="AJ425" s="4"/>
      <c r="AK425" s="4"/>
      <c r="AL425" s="4"/>
      <c r="AM425" s="4"/>
      <c r="AN425" s="4"/>
      <c r="AO425" s="4"/>
      <c r="AP425" s="4"/>
      <c r="AQ425" s="4"/>
    </row>
    <row r="426" ht="12.75" customHeight="1">
      <c r="A426" s="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4"/>
      <c r="AC426" s="4"/>
      <c r="AD426" s="4"/>
      <c r="AE426" s="4"/>
      <c r="AF426" s="4"/>
      <c r="AG426" s="4"/>
      <c r="AH426" s="4"/>
      <c r="AI426" s="4"/>
      <c r="AJ426" s="4"/>
      <c r="AK426" s="4"/>
      <c r="AL426" s="4"/>
      <c r="AM426" s="4"/>
      <c r="AN426" s="4"/>
      <c r="AO426" s="4"/>
      <c r="AP426" s="4"/>
      <c r="AQ426" s="4"/>
    </row>
    <row r="427" ht="12.75" customHeight="1">
      <c r="A427" s="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4"/>
      <c r="AC427" s="4"/>
      <c r="AD427" s="4"/>
      <c r="AE427" s="4"/>
      <c r="AF427" s="4"/>
      <c r="AG427" s="4"/>
      <c r="AH427" s="4"/>
      <c r="AI427" s="4"/>
      <c r="AJ427" s="4"/>
      <c r="AK427" s="4"/>
      <c r="AL427" s="4"/>
      <c r="AM427" s="4"/>
      <c r="AN427" s="4"/>
      <c r="AO427" s="4"/>
      <c r="AP427" s="4"/>
      <c r="AQ427" s="4"/>
    </row>
    <row r="428" ht="12.75" customHeight="1">
      <c r="A428" s="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4"/>
      <c r="AC428" s="4"/>
      <c r="AD428" s="4"/>
      <c r="AE428" s="4"/>
      <c r="AF428" s="4"/>
      <c r="AG428" s="4"/>
      <c r="AH428" s="4"/>
      <c r="AI428" s="4"/>
      <c r="AJ428" s="4"/>
      <c r="AK428" s="4"/>
      <c r="AL428" s="4"/>
      <c r="AM428" s="4"/>
      <c r="AN428" s="4"/>
      <c r="AO428" s="4"/>
      <c r="AP428" s="4"/>
      <c r="AQ428" s="4"/>
    </row>
    <row r="429" ht="12.75" customHeight="1">
      <c r="A429" s="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4"/>
      <c r="AC429" s="4"/>
      <c r="AD429" s="4"/>
      <c r="AE429" s="4"/>
      <c r="AF429" s="4"/>
      <c r="AG429" s="4"/>
      <c r="AH429" s="4"/>
      <c r="AI429" s="4"/>
      <c r="AJ429" s="4"/>
      <c r="AK429" s="4"/>
      <c r="AL429" s="4"/>
      <c r="AM429" s="4"/>
      <c r="AN429" s="4"/>
      <c r="AO429" s="4"/>
      <c r="AP429" s="4"/>
      <c r="AQ429" s="4"/>
    </row>
    <row r="430" ht="12.75" customHeight="1">
      <c r="A430" s="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4"/>
      <c r="AC430" s="4"/>
      <c r="AD430" s="4"/>
      <c r="AE430" s="4"/>
      <c r="AF430" s="4"/>
      <c r="AG430" s="4"/>
      <c r="AH430" s="4"/>
      <c r="AI430" s="4"/>
      <c r="AJ430" s="4"/>
      <c r="AK430" s="4"/>
      <c r="AL430" s="4"/>
      <c r="AM430" s="4"/>
      <c r="AN430" s="4"/>
      <c r="AO430" s="4"/>
      <c r="AP430" s="4"/>
      <c r="AQ430" s="4"/>
    </row>
    <row r="431" ht="12.75" customHeight="1">
      <c r="A431" s="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4"/>
      <c r="AC431" s="4"/>
      <c r="AD431" s="4"/>
      <c r="AE431" s="4"/>
      <c r="AF431" s="4"/>
      <c r="AG431" s="4"/>
      <c r="AH431" s="4"/>
      <c r="AI431" s="4"/>
      <c r="AJ431" s="4"/>
      <c r="AK431" s="4"/>
      <c r="AL431" s="4"/>
      <c r="AM431" s="4"/>
      <c r="AN431" s="4"/>
      <c r="AO431" s="4"/>
      <c r="AP431" s="4"/>
      <c r="AQ431" s="4"/>
    </row>
    <row r="432" ht="12.75" customHeight="1">
      <c r="A432" s="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4"/>
      <c r="AC432" s="4"/>
      <c r="AD432" s="4"/>
      <c r="AE432" s="4"/>
      <c r="AF432" s="4"/>
      <c r="AG432" s="4"/>
      <c r="AH432" s="4"/>
      <c r="AI432" s="4"/>
      <c r="AJ432" s="4"/>
      <c r="AK432" s="4"/>
      <c r="AL432" s="4"/>
      <c r="AM432" s="4"/>
      <c r="AN432" s="4"/>
      <c r="AO432" s="4"/>
      <c r="AP432" s="4"/>
      <c r="AQ432" s="4"/>
    </row>
    <row r="433" ht="12.75" customHeight="1">
      <c r="A433" s="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4"/>
      <c r="AC433" s="4"/>
      <c r="AD433" s="4"/>
      <c r="AE433" s="4"/>
      <c r="AF433" s="4"/>
      <c r="AG433" s="4"/>
      <c r="AH433" s="4"/>
      <c r="AI433" s="4"/>
      <c r="AJ433" s="4"/>
      <c r="AK433" s="4"/>
      <c r="AL433" s="4"/>
      <c r="AM433" s="4"/>
      <c r="AN433" s="4"/>
      <c r="AO433" s="4"/>
      <c r="AP433" s="4"/>
      <c r="AQ433" s="4"/>
    </row>
    <row r="434" ht="12.75" customHeight="1">
      <c r="A434" s="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4"/>
      <c r="AC434" s="4"/>
      <c r="AD434" s="4"/>
      <c r="AE434" s="4"/>
      <c r="AF434" s="4"/>
      <c r="AG434" s="4"/>
      <c r="AH434" s="4"/>
      <c r="AI434" s="4"/>
      <c r="AJ434" s="4"/>
      <c r="AK434" s="4"/>
      <c r="AL434" s="4"/>
      <c r="AM434" s="4"/>
      <c r="AN434" s="4"/>
      <c r="AO434" s="4"/>
      <c r="AP434" s="4"/>
      <c r="AQ434" s="4"/>
    </row>
    <row r="435" ht="12.75" customHeight="1">
      <c r="A435" s="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4"/>
      <c r="AC435" s="4"/>
      <c r="AD435" s="4"/>
      <c r="AE435" s="4"/>
      <c r="AF435" s="4"/>
      <c r="AG435" s="4"/>
      <c r="AH435" s="4"/>
      <c r="AI435" s="4"/>
      <c r="AJ435" s="4"/>
      <c r="AK435" s="4"/>
      <c r="AL435" s="4"/>
      <c r="AM435" s="4"/>
      <c r="AN435" s="4"/>
      <c r="AO435" s="4"/>
      <c r="AP435" s="4"/>
      <c r="AQ435" s="4"/>
    </row>
    <row r="436" ht="12.75" customHeight="1">
      <c r="A436" s="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4"/>
      <c r="AC436" s="4"/>
      <c r="AD436" s="4"/>
      <c r="AE436" s="4"/>
      <c r="AF436" s="4"/>
      <c r="AG436" s="4"/>
      <c r="AH436" s="4"/>
      <c r="AI436" s="4"/>
      <c r="AJ436" s="4"/>
      <c r="AK436" s="4"/>
      <c r="AL436" s="4"/>
      <c r="AM436" s="4"/>
      <c r="AN436" s="4"/>
      <c r="AO436" s="4"/>
      <c r="AP436" s="4"/>
      <c r="AQ436" s="4"/>
    </row>
    <row r="437" ht="12.75" customHeight="1">
      <c r="A437" s="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4"/>
      <c r="AC437" s="4"/>
      <c r="AD437" s="4"/>
      <c r="AE437" s="4"/>
      <c r="AF437" s="4"/>
      <c r="AG437" s="4"/>
      <c r="AH437" s="4"/>
      <c r="AI437" s="4"/>
      <c r="AJ437" s="4"/>
      <c r="AK437" s="4"/>
      <c r="AL437" s="4"/>
      <c r="AM437" s="4"/>
      <c r="AN437" s="4"/>
      <c r="AO437" s="4"/>
      <c r="AP437" s="4"/>
      <c r="AQ437" s="4"/>
    </row>
    <row r="438" ht="12.75" customHeight="1">
      <c r="A438" s="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4"/>
      <c r="AC438" s="4"/>
      <c r="AD438" s="4"/>
      <c r="AE438" s="4"/>
      <c r="AF438" s="4"/>
      <c r="AG438" s="4"/>
      <c r="AH438" s="4"/>
      <c r="AI438" s="4"/>
      <c r="AJ438" s="4"/>
      <c r="AK438" s="4"/>
      <c r="AL438" s="4"/>
      <c r="AM438" s="4"/>
      <c r="AN438" s="4"/>
      <c r="AO438" s="4"/>
      <c r="AP438" s="4"/>
      <c r="AQ438" s="4"/>
    </row>
    <row r="439" ht="12.75" customHeight="1">
      <c r="A439" s="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4"/>
      <c r="AC439" s="4"/>
      <c r="AD439" s="4"/>
      <c r="AE439" s="4"/>
      <c r="AF439" s="4"/>
      <c r="AG439" s="4"/>
      <c r="AH439" s="4"/>
      <c r="AI439" s="4"/>
      <c r="AJ439" s="4"/>
      <c r="AK439" s="4"/>
      <c r="AL439" s="4"/>
      <c r="AM439" s="4"/>
      <c r="AN439" s="4"/>
      <c r="AO439" s="4"/>
      <c r="AP439" s="4"/>
      <c r="AQ439" s="4"/>
    </row>
    <row r="440" ht="12.75" customHeight="1">
      <c r="A440" s="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4"/>
      <c r="AC440" s="4"/>
      <c r="AD440" s="4"/>
      <c r="AE440" s="4"/>
      <c r="AF440" s="4"/>
      <c r="AG440" s="4"/>
      <c r="AH440" s="4"/>
      <c r="AI440" s="4"/>
      <c r="AJ440" s="4"/>
      <c r="AK440" s="4"/>
      <c r="AL440" s="4"/>
      <c r="AM440" s="4"/>
      <c r="AN440" s="4"/>
      <c r="AO440" s="4"/>
      <c r="AP440" s="4"/>
      <c r="AQ440" s="4"/>
    </row>
    <row r="441" ht="12.75" customHeight="1">
      <c r="A441" s="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4"/>
      <c r="AC441" s="4"/>
      <c r="AD441" s="4"/>
      <c r="AE441" s="4"/>
      <c r="AF441" s="4"/>
      <c r="AG441" s="4"/>
      <c r="AH441" s="4"/>
      <c r="AI441" s="4"/>
      <c r="AJ441" s="4"/>
      <c r="AK441" s="4"/>
      <c r="AL441" s="4"/>
      <c r="AM441" s="4"/>
      <c r="AN441" s="4"/>
      <c r="AO441" s="4"/>
      <c r="AP441" s="4"/>
      <c r="AQ441" s="4"/>
    </row>
    <row r="442" ht="12.75" customHeight="1">
      <c r="A442" s="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4"/>
      <c r="AC442" s="4"/>
      <c r="AD442" s="4"/>
      <c r="AE442" s="4"/>
      <c r="AF442" s="4"/>
      <c r="AG442" s="4"/>
      <c r="AH442" s="4"/>
      <c r="AI442" s="4"/>
      <c r="AJ442" s="4"/>
      <c r="AK442" s="4"/>
      <c r="AL442" s="4"/>
      <c r="AM442" s="4"/>
      <c r="AN442" s="4"/>
      <c r="AO442" s="4"/>
      <c r="AP442" s="4"/>
      <c r="AQ442" s="4"/>
    </row>
    <row r="443" ht="12.75" customHeight="1">
      <c r="A443" s="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4"/>
      <c r="AC443" s="4"/>
      <c r="AD443" s="4"/>
      <c r="AE443" s="4"/>
      <c r="AF443" s="4"/>
      <c r="AG443" s="4"/>
      <c r="AH443" s="4"/>
      <c r="AI443" s="4"/>
      <c r="AJ443" s="4"/>
      <c r="AK443" s="4"/>
      <c r="AL443" s="4"/>
      <c r="AM443" s="4"/>
      <c r="AN443" s="4"/>
      <c r="AO443" s="4"/>
      <c r="AP443" s="4"/>
      <c r="AQ443" s="4"/>
    </row>
    <row r="444" ht="12.75" customHeight="1">
      <c r="A444" s="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4"/>
      <c r="AC444" s="4"/>
      <c r="AD444" s="4"/>
      <c r="AE444" s="4"/>
      <c r="AF444" s="4"/>
      <c r="AG444" s="4"/>
      <c r="AH444" s="4"/>
      <c r="AI444" s="4"/>
      <c r="AJ444" s="4"/>
      <c r="AK444" s="4"/>
      <c r="AL444" s="4"/>
      <c r="AM444" s="4"/>
      <c r="AN444" s="4"/>
      <c r="AO444" s="4"/>
      <c r="AP444" s="4"/>
      <c r="AQ444" s="4"/>
    </row>
    <row r="445" ht="12.75" customHeight="1">
      <c r="A445" s="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4"/>
      <c r="AC445" s="4"/>
      <c r="AD445" s="4"/>
      <c r="AE445" s="4"/>
      <c r="AF445" s="4"/>
      <c r="AG445" s="4"/>
      <c r="AH445" s="4"/>
      <c r="AI445" s="4"/>
      <c r="AJ445" s="4"/>
      <c r="AK445" s="4"/>
      <c r="AL445" s="4"/>
      <c r="AM445" s="4"/>
      <c r="AN445" s="4"/>
      <c r="AO445" s="4"/>
      <c r="AP445" s="4"/>
      <c r="AQ445" s="4"/>
    </row>
    <row r="446" ht="12.75" customHeight="1">
      <c r="A446" s="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4"/>
      <c r="AC446" s="4"/>
      <c r="AD446" s="4"/>
      <c r="AE446" s="4"/>
      <c r="AF446" s="4"/>
      <c r="AG446" s="4"/>
      <c r="AH446" s="4"/>
      <c r="AI446" s="4"/>
      <c r="AJ446" s="4"/>
      <c r="AK446" s="4"/>
      <c r="AL446" s="4"/>
      <c r="AM446" s="4"/>
      <c r="AN446" s="4"/>
      <c r="AO446" s="4"/>
      <c r="AP446" s="4"/>
      <c r="AQ446" s="4"/>
    </row>
    <row r="447" ht="12.75" customHeight="1">
      <c r="A447" s="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4"/>
      <c r="AC447" s="4"/>
      <c r="AD447" s="4"/>
      <c r="AE447" s="4"/>
      <c r="AF447" s="4"/>
      <c r="AG447" s="4"/>
      <c r="AH447" s="4"/>
      <c r="AI447" s="4"/>
      <c r="AJ447" s="4"/>
      <c r="AK447" s="4"/>
      <c r="AL447" s="4"/>
      <c r="AM447" s="4"/>
      <c r="AN447" s="4"/>
      <c r="AO447" s="4"/>
      <c r="AP447" s="4"/>
      <c r="AQ447" s="4"/>
    </row>
    <row r="448" ht="12.75" customHeight="1">
      <c r="A448" s="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4"/>
      <c r="AC448" s="4"/>
      <c r="AD448" s="4"/>
      <c r="AE448" s="4"/>
      <c r="AF448" s="4"/>
      <c r="AG448" s="4"/>
      <c r="AH448" s="4"/>
      <c r="AI448" s="4"/>
      <c r="AJ448" s="4"/>
      <c r="AK448" s="4"/>
      <c r="AL448" s="4"/>
      <c r="AM448" s="4"/>
      <c r="AN448" s="4"/>
      <c r="AO448" s="4"/>
      <c r="AP448" s="4"/>
      <c r="AQ448" s="4"/>
    </row>
    <row r="449" ht="12.75" customHeight="1">
      <c r="A449" s="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4"/>
      <c r="AC449" s="4"/>
      <c r="AD449" s="4"/>
      <c r="AE449" s="4"/>
      <c r="AF449" s="4"/>
      <c r="AG449" s="4"/>
      <c r="AH449" s="4"/>
      <c r="AI449" s="4"/>
      <c r="AJ449" s="4"/>
      <c r="AK449" s="4"/>
      <c r="AL449" s="4"/>
      <c r="AM449" s="4"/>
      <c r="AN449" s="4"/>
      <c r="AO449" s="4"/>
      <c r="AP449" s="4"/>
      <c r="AQ449" s="4"/>
    </row>
    <row r="450" ht="12.75" customHeight="1">
      <c r="A450" s="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4"/>
      <c r="AC450" s="4"/>
      <c r="AD450" s="4"/>
      <c r="AE450" s="4"/>
      <c r="AF450" s="4"/>
      <c r="AG450" s="4"/>
      <c r="AH450" s="4"/>
      <c r="AI450" s="4"/>
      <c r="AJ450" s="4"/>
      <c r="AK450" s="4"/>
      <c r="AL450" s="4"/>
      <c r="AM450" s="4"/>
      <c r="AN450" s="4"/>
      <c r="AO450" s="4"/>
      <c r="AP450" s="4"/>
      <c r="AQ450" s="4"/>
    </row>
    <row r="451" ht="12.75" customHeight="1">
      <c r="A451" s="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4"/>
      <c r="AC451" s="4"/>
      <c r="AD451" s="4"/>
      <c r="AE451" s="4"/>
      <c r="AF451" s="4"/>
      <c r="AG451" s="4"/>
      <c r="AH451" s="4"/>
      <c r="AI451" s="4"/>
      <c r="AJ451" s="4"/>
      <c r="AK451" s="4"/>
      <c r="AL451" s="4"/>
      <c r="AM451" s="4"/>
      <c r="AN451" s="4"/>
      <c r="AO451" s="4"/>
      <c r="AP451" s="4"/>
      <c r="AQ451" s="4"/>
    </row>
    <row r="452" ht="12.75" customHeight="1">
      <c r="A452" s="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4"/>
      <c r="AC452" s="4"/>
      <c r="AD452" s="4"/>
      <c r="AE452" s="4"/>
      <c r="AF452" s="4"/>
      <c r="AG452" s="4"/>
      <c r="AH452" s="4"/>
      <c r="AI452" s="4"/>
      <c r="AJ452" s="4"/>
      <c r="AK452" s="4"/>
      <c r="AL452" s="4"/>
      <c r="AM452" s="4"/>
      <c r="AN452" s="4"/>
      <c r="AO452" s="4"/>
      <c r="AP452" s="4"/>
      <c r="AQ452" s="4"/>
    </row>
    <row r="453" ht="12.75" customHeight="1">
      <c r="A453" s="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4"/>
      <c r="AC453" s="4"/>
      <c r="AD453" s="4"/>
      <c r="AE453" s="4"/>
      <c r="AF453" s="4"/>
      <c r="AG453" s="4"/>
      <c r="AH453" s="4"/>
      <c r="AI453" s="4"/>
      <c r="AJ453" s="4"/>
      <c r="AK453" s="4"/>
      <c r="AL453" s="4"/>
      <c r="AM453" s="4"/>
      <c r="AN453" s="4"/>
      <c r="AO453" s="4"/>
      <c r="AP453" s="4"/>
      <c r="AQ453" s="4"/>
    </row>
    <row r="454" ht="12.75" customHeight="1">
      <c r="A454" s="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4"/>
      <c r="AC454" s="4"/>
      <c r="AD454" s="4"/>
      <c r="AE454" s="4"/>
      <c r="AF454" s="4"/>
      <c r="AG454" s="4"/>
      <c r="AH454" s="4"/>
      <c r="AI454" s="4"/>
      <c r="AJ454" s="4"/>
      <c r="AK454" s="4"/>
      <c r="AL454" s="4"/>
      <c r="AM454" s="4"/>
      <c r="AN454" s="4"/>
      <c r="AO454" s="4"/>
      <c r="AP454" s="4"/>
      <c r="AQ454" s="4"/>
    </row>
    <row r="455" ht="12.75" customHeight="1">
      <c r="A455" s="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4"/>
      <c r="AC455" s="4"/>
      <c r="AD455" s="4"/>
      <c r="AE455" s="4"/>
      <c r="AF455" s="4"/>
      <c r="AG455" s="4"/>
      <c r="AH455" s="4"/>
      <c r="AI455" s="4"/>
      <c r="AJ455" s="4"/>
      <c r="AK455" s="4"/>
      <c r="AL455" s="4"/>
      <c r="AM455" s="4"/>
      <c r="AN455" s="4"/>
      <c r="AO455" s="4"/>
      <c r="AP455" s="4"/>
      <c r="AQ455" s="4"/>
    </row>
    <row r="456" ht="12.75" customHeight="1">
      <c r="A456" s="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4"/>
      <c r="AC456" s="4"/>
      <c r="AD456" s="4"/>
      <c r="AE456" s="4"/>
      <c r="AF456" s="4"/>
      <c r="AG456" s="4"/>
      <c r="AH456" s="4"/>
      <c r="AI456" s="4"/>
      <c r="AJ456" s="4"/>
      <c r="AK456" s="4"/>
      <c r="AL456" s="4"/>
      <c r="AM456" s="4"/>
      <c r="AN456" s="4"/>
      <c r="AO456" s="4"/>
      <c r="AP456" s="4"/>
      <c r="AQ456" s="4"/>
    </row>
    <row r="457" ht="12.75" customHeight="1">
      <c r="A457" s="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4"/>
      <c r="AC457" s="4"/>
      <c r="AD457" s="4"/>
      <c r="AE457" s="4"/>
      <c r="AF457" s="4"/>
      <c r="AG457" s="4"/>
      <c r="AH457" s="4"/>
      <c r="AI457" s="4"/>
      <c r="AJ457" s="4"/>
      <c r="AK457" s="4"/>
      <c r="AL457" s="4"/>
      <c r="AM457" s="4"/>
      <c r="AN457" s="4"/>
      <c r="AO457" s="4"/>
      <c r="AP457" s="4"/>
      <c r="AQ457" s="4"/>
    </row>
    <row r="458" ht="12.75" customHeight="1">
      <c r="A458" s="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4"/>
      <c r="AC458" s="4"/>
      <c r="AD458" s="4"/>
      <c r="AE458" s="4"/>
      <c r="AF458" s="4"/>
      <c r="AG458" s="4"/>
      <c r="AH458" s="4"/>
      <c r="AI458" s="4"/>
      <c r="AJ458" s="4"/>
      <c r="AK458" s="4"/>
      <c r="AL458" s="4"/>
      <c r="AM458" s="4"/>
      <c r="AN458" s="4"/>
      <c r="AO458" s="4"/>
      <c r="AP458" s="4"/>
      <c r="AQ458" s="4"/>
    </row>
    <row r="459" ht="12.75" customHeight="1">
      <c r="A459" s="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4"/>
      <c r="AC459" s="4"/>
      <c r="AD459" s="4"/>
      <c r="AE459" s="4"/>
      <c r="AF459" s="4"/>
      <c r="AG459" s="4"/>
      <c r="AH459" s="4"/>
      <c r="AI459" s="4"/>
      <c r="AJ459" s="4"/>
      <c r="AK459" s="4"/>
      <c r="AL459" s="4"/>
      <c r="AM459" s="4"/>
      <c r="AN459" s="4"/>
      <c r="AO459" s="4"/>
      <c r="AP459" s="4"/>
      <c r="AQ459" s="4"/>
    </row>
    <row r="460" ht="12.75" customHeight="1">
      <c r="A460" s="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4"/>
      <c r="AC460" s="4"/>
      <c r="AD460" s="4"/>
      <c r="AE460" s="4"/>
      <c r="AF460" s="4"/>
      <c r="AG460" s="4"/>
      <c r="AH460" s="4"/>
      <c r="AI460" s="4"/>
      <c r="AJ460" s="4"/>
      <c r="AK460" s="4"/>
      <c r="AL460" s="4"/>
      <c r="AM460" s="4"/>
      <c r="AN460" s="4"/>
      <c r="AO460" s="4"/>
      <c r="AP460" s="4"/>
      <c r="AQ460" s="4"/>
    </row>
    <row r="461" ht="12.75" customHeight="1">
      <c r="A461" s="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4"/>
      <c r="AC461" s="4"/>
      <c r="AD461" s="4"/>
      <c r="AE461" s="4"/>
      <c r="AF461" s="4"/>
      <c r="AG461" s="4"/>
      <c r="AH461" s="4"/>
      <c r="AI461" s="4"/>
      <c r="AJ461" s="4"/>
      <c r="AK461" s="4"/>
      <c r="AL461" s="4"/>
      <c r="AM461" s="4"/>
      <c r="AN461" s="4"/>
      <c r="AO461" s="4"/>
      <c r="AP461" s="4"/>
      <c r="AQ461" s="4"/>
    </row>
    <row r="462" ht="12.75" customHeight="1">
      <c r="A462" s="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4"/>
      <c r="AC462" s="4"/>
      <c r="AD462" s="4"/>
      <c r="AE462" s="4"/>
      <c r="AF462" s="4"/>
      <c r="AG462" s="4"/>
      <c r="AH462" s="4"/>
      <c r="AI462" s="4"/>
      <c r="AJ462" s="4"/>
      <c r="AK462" s="4"/>
      <c r="AL462" s="4"/>
      <c r="AM462" s="4"/>
      <c r="AN462" s="4"/>
      <c r="AO462" s="4"/>
      <c r="AP462" s="4"/>
      <c r="AQ462" s="4"/>
    </row>
    <row r="463" ht="12.75" customHeight="1">
      <c r="A463" s="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4"/>
      <c r="AC463" s="4"/>
      <c r="AD463" s="4"/>
      <c r="AE463" s="4"/>
      <c r="AF463" s="4"/>
      <c r="AG463" s="4"/>
      <c r="AH463" s="4"/>
      <c r="AI463" s="4"/>
      <c r="AJ463" s="4"/>
      <c r="AK463" s="4"/>
      <c r="AL463" s="4"/>
      <c r="AM463" s="4"/>
      <c r="AN463" s="4"/>
      <c r="AO463" s="4"/>
      <c r="AP463" s="4"/>
      <c r="AQ463" s="4"/>
    </row>
    <row r="464" ht="12.75" customHeight="1">
      <c r="A464" s="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4"/>
      <c r="AC464" s="4"/>
      <c r="AD464" s="4"/>
      <c r="AE464" s="4"/>
      <c r="AF464" s="4"/>
      <c r="AG464" s="4"/>
      <c r="AH464" s="4"/>
      <c r="AI464" s="4"/>
      <c r="AJ464" s="4"/>
      <c r="AK464" s="4"/>
      <c r="AL464" s="4"/>
      <c r="AM464" s="4"/>
      <c r="AN464" s="4"/>
      <c r="AO464" s="4"/>
      <c r="AP464" s="4"/>
      <c r="AQ464" s="4"/>
    </row>
    <row r="465" ht="12.75" customHeight="1">
      <c r="A465" s="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4"/>
      <c r="AC465" s="4"/>
      <c r="AD465" s="4"/>
      <c r="AE465" s="4"/>
      <c r="AF465" s="4"/>
      <c r="AG465" s="4"/>
      <c r="AH465" s="4"/>
      <c r="AI465" s="4"/>
      <c r="AJ465" s="4"/>
      <c r="AK465" s="4"/>
      <c r="AL465" s="4"/>
      <c r="AM465" s="4"/>
      <c r="AN465" s="4"/>
      <c r="AO465" s="4"/>
      <c r="AP465" s="4"/>
      <c r="AQ465" s="4"/>
    </row>
    <row r="466" ht="12.75" customHeight="1">
      <c r="A466" s="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4"/>
      <c r="AC466" s="4"/>
      <c r="AD466" s="4"/>
      <c r="AE466" s="4"/>
      <c r="AF466" s="4"/>
      <c r="AG466" s="4"/>
      <c r="AH466" s="4"/>
      <c r="AI466" s="4"/>
      <c r="AJ466" s="4"/>
      <c r="AK466" s="4"/>
      <c r="AL466" s="4"/>
      <c r="AM466" s="4"/>
      <c r="AN466" s="4"/>
      <c r="AO466" s="4"/>
      <c r="AP466" s="4"/>
      <c r="AQ466" s="4"/>
    </row>
    <row r="467" ht="12.75" customHeight="1">
      <c r="A467" s="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4"/>
      <c r="AC467" s="4"/>
      <c r="AD467" s="4"/>
      <c r="AE467" s="4"/>
      <c r="AF467" s="4"/>
      <c r="AG467" s="4"/>
      <c r="AH467" s="4"/>
      <c r="AI467" s="4"/>
      <c r="AJ467" s="4"/>
      <c r="AK467" s="4"/>
      <c r="AL467" s="4"/>
      <c r="AM467" s="4"/>
      <c r="AN467" s="4"/>
      <c r="AO467" s="4"/>
      <c r="AP467" s="4"/>
      <c r="AQ467" s="4"/>
    </row>
    <row r="468" ht="12.75" customHeight="1">
      <c r="A468" s="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4"/>
      <c r="AC468" s="4"/>
      <c r="AD468" s="4"/>
      <c r="AE468" s="4"/>
      <c r="AF468" s="4"/>
      <c r="AG468" s="4"/>
      <c r="AH468" s="4"/>
      <c r="AI468" s="4"/>
      <c r="AJ468" s="4"/>
      <c r="AK468" s="4"/>
      <c r="AL468" s="4"/>
      <c r="AM468" s="4"/>
      <c r="AN468" s="4"/>
      <c r="AO468" s="4"/>
      <c r="AP468" s="4"/>
      <c r="AQ468" s="4"/>
    </row>
    <row r="469" ht="12.75" customHeight="1">
      <c r="A469" s="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4"/>
      <c r="AC469" s="4"/>
      <c r="AD469" s="4"/>
      <c r="AE469" s="4"/>
      <c r="AF469" s="4"/>
      <c r="AG469" s="4"/>
      <c r="AH469" s="4"/>
      <c r="AI469" s="4"/>
      <c r="AJ469" s="4"/>
      <c r="AK469" s="4"/>
      <c r="AL469" s="4"/>
      <c r="AM469" s="4"/>
      <c r="AN469" s="4"/>
      <c r="AO469" s="4"/>
      <c r="AP469" s="4"/>
      <c r="AQ469" s="4"/>
    </row>
    <row r="470" ht="12.75" customHeight="1">
      <c r="A470" s="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4"/>
      <c r="AC470" s="4"/>
      <c r="AD470" s="4"/>
      <c r="AE470" s="4"/>
      <c r="AF470" s="4"/>
      <c r="AG470" s="4"/>
      <c r="AH470" s="4"/>
      <c r="AI470" s="4"/>
      <c r="AJ470" s="4"/>
      <c r="AK470" s="4"/>
      <c r="AL470" s="4"/>
      <c r="AM470" s="4"/>
      <c r="AN470" s="4"/>
      <c r="AO470" s="4"/>
      <c r="AP470" s="4"/>
      <c r="AQ470" s="4"/>
    </row>
    <row r="471" ht="12.75" customHeight="1">
      <c r="A471" s="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4"/>
      <c r="AC471" s="4"/>
      <c r="AD471" s="4"/>
      <c r="AE471" s="4"/>
      <c r="AF471" s="4"/>
      <c r="AG471" s="4"/>
      <c r="AH471" s="4"/>
      <c r="AI471" s="4"/>
      <c r="AJ471" s="4"/>
      <c r="AK471" s="4"/>
      <c r="AL471" s="4"/>
      <c r="AM471" s="4"/>
      <c r="AN471" s="4"/>
      <c r="AO471" s="4"/>
      <c r="AP471" s="4"/>
      <c r="AQ471" s="4"/>
    </row>
    <row r="472" ht="12.75" customHeight="1">
      <c r="A472" s="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4"/>
      <c r="AC472" s="4"/>
      <c r="AD472" s="4"/>
      <c r="AE472" s="4"/>
      <c r="AF472" s="4"/>
      <c r="AG472" s="4"/>
      <c r="AH472" s="4"/>
      <c r="AI472" s="4"/>
      <c r="AJ472" s="4"/>
      <c r="AK472" s="4"/>
      <c r="AL472" s="4"/>
      <c r="AM472" s="4"/>
      <c r="AN472" s="4"/>
      <c r="AO472" s="4"/>
      <c r="AP472" s="4"/>
      <c r="AQ472" s="4"/>
    </row>
    <row r="473" ht="12.75" customHeight="1">
      <c r="A473" s="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4"/>
      <c r="AC473" s="4"/>
      <c r="AD473" s="4"/>
      <c r="AE473" s="4"/>
      <c r="AF473" s="4"/>
      <c r="AG473" s="4"/>
      <c r="AH473" s="4"/>
      <c r="AI473" s="4"/>
      <c r="AJ473" s="4"/>
      <c r="AK473" s="4"/>
      <c r="AL473" s="4"/>
      <c r="AM473" s="4"/>
      <c r="AN473" s="4"/>
      <c r="AO473" s="4"/>
      <c r="AP473" s="4"/>
      <c r="AQ473" s="4"/>
    </row>
    <row r="474" ht="12.75" customHeight="1">
      <c r="A474" s="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4"/>
      <c r="AC474" s="4"/>
      <c r="AD474" s="4"/>
      <c r="AE474" s="4"/>
      <c r="AF474" s="4"/>
      <c r="AG474" s="4"/>
      <c r="AH474" s="4"/>
      <c r="AI474" s="4"/>
      <c r="AJ474" s="4"/>
      <c r="AK474" s="4"/>
      <c r="AL474" s="4"/>
      <c r="AM474" s="4"/>
      <c r="AN474" s="4"/>
      <c r="AO474" s="4"/>
      <c r="AP474" s="4"/>
      <c r="AQ474" s="4"/>
    </row>
    <row r="475" ht="12.75" customHeight="1">
      <c r="A475" s="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4"/>
      <c r="AC475" s="4"/>
      <c r="AD475" s="4"/>
      <c r="AE475" s="4"/>
      <c r="AF475" s="4"/>
      <c r="AG475" s="4"/>
      <c r="AH475" s="4"/>
      <c r="AI475" s="4"/>
      <c r="AJ475" s="4"/>
      <c r="AK475" s="4"/>
      <c r="AL475" s="4"/>
      <c r="AM475" s="4"/>
      <c r="AN475" s="4"/>
      <c r="AO475" s="4"/>
      <c r="AP475" s="4"/>
      <c r="AQ475" s="4"/>
    </row>
    <row r="476" ht="12.75" customHeight="1">
      <c r="A476" s="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4"/>
      <c r="AC476" s="4"/>
      <c r="AD476" s="4"/>
      <c r="AE476" s="4"/>
      <c r="AF476" s="4"/>
      <c r="AG476" s="4"/>
      <c r="AH476" s="4"/>
      <c r="AI476" s="4"/>
      <c r="AJ476" s="4"/>
      <c r="AK476" s="4"/>
      <c r="AL476" s="4"/>
      <c r="AM476" s="4"/>
      <c r="AN476" s="4"/>
      <c r="AO476" s="4"/>
      <c r="AP476" s="4"/>
      <c r="AQ476" s="4"/>
    </row>
    <row r="477" ht="12.75" customHeight="1">
      <c r="A477" s="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4"/>
      <c r="AC477" s="4"/>
      <c r="AD477" s="4"/>
      <c r="AE477" s="4"/>
      <c r="AF477" s="4"/>
      <c r="AG477" s="4"/>
      <c r="AH477" s="4"/>
      <c r="AI477" s="4"/>
      <c r="AJ477" s="4"/>
      <c r="AK477" s="4"/>
      <c r="AL477" s="4"/>
      <c r="AM477" s="4"/>
      <c r="AN477" s="4"/>
      <c r="AO477" s="4"/>
      <c r="AP477" s="4"/>
      <c r="AQ477" s="4"/>
    </row>
    <row r="478" ht="12.75" customHeight="1">
      <c r="A478" s="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4"/>
      <c r="AC478" s="4"/>
      <c r="AD478" s="4"/>
      <c r="AE478" s="4"/>
      <c r="AF478" s="4"/>
      <c r="AG478" s="4"/>
      <c r="AH478" s="4"/>
      <c r="AI478" s="4"/>
      <c r="AJ478" s="4"/>
      <c r="AK478" s="4"/>
      <c r="AL478" s="4"/>
      <c r="AM478" s="4"/>
      <c r="AN478" s="4"/>
      <c r="AO478" s="4"/>
      <c r="AP478" s="4"/>
      <c r="AQ478" s="4"/>
    </row>
    <row r="479" ht="12.75" customHeight="1">
      <c r="A479" s="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4"/>
      <c r="AC479" s="4"/>
      <c r="AD479" s="4"/>
      <c r="AE479" s="4"/>
      <c r="AF479" s="4"/>
      <c r="AG479" s="4"/>
      <c r="AH479" s="4"/>
      <c r="AI479" s="4"/>
      <c r="AJ479" s="4"/>
      <c r="AK479" s="4"/>
      <c r="AL479" s="4"/>
      <c r="AM479" s="4"/>
      <c r="AN479" s="4"/>
      <c r="AO479" s="4"/>
      <c r="AP479" s="4"/>
      <c r="AQ479" s="4"/>
    </row>
    <row r="480" ht="12.75" customHeight="1">
      <c r="A480" s="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4"/>
      <c r="AC480" s="4"/>
      <c r="AD480" s="4"/>
      <c r="AE480" s="4"/>
      <c r="AF480" s="4"/>
      <c r="AG480" s="4"/>
      <c r="AH480" s="4"/>
      <c r="AI480" s="4"/>
      <c r="AJ480" s="4"/>
      <c r="AK480" s="4"/>
      <c r="AL480" s="4"/>
      <c r="AM480" s="4"/>
      <c r="AN480" s="4"/>
      <c r="AO480" s="4"/>
      <c r="AP480" s="4"/>
      <c r="AQ480" s="4"/>
    </row>
    <row r="481" ht="12.75" customHeight="1">
      <c r="A481" s="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4"/>
      <c r="AC481" s="4"/>
      <c r="AD481" s="4"/>
      <c r="AE481" s="4"/>
      <c r="AF481" s="4"/>
      <c r="AG481" s="4"/>
      <c r="AH481" s="4"/>
      <c r="AI481" s="4"/>
      <c r="AJ481" s="4"/>
      <c r="AK481" s="4"/>
      <c r="AL481" s="4"/>
      <c r="AM481" s="4"/>
      <c r="AN481" s="4"/>
      <c r="AO481" s="4"/>
      <c r="AP481" s="4"/>
      <c r="AQ481" s="4"/>
    </row>
    <row r="482" ht="12.75" customHeight="1">
      <c r="A482" s="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4"/>
      <c r="AC482" s="4"/>
      <c r="AD482" s="4"/>
      <c r="AE482" s="4"/>
      <c r="AF482" s="4"/>
      <c r="AG482" s="4"/>
      <c r="AH482" s="4"/>
      <c r="AI482" s="4"/>
      <c r="AJ482" s="4"/>
      <c r="AK482" s="4"/>
      <c r="AL482" s="4"/>
      <c r="AM482" s="4"/>
      <c r="AN482" s="4"/>
      <c r="AO482" s="4"/>
      <c r="AP482" s="4"/>
      <c r="AQ482" s="4"/>
    </row>
    <row r="483" ht="12.75" customHeight="1">
      <c r="A483" s="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4"/>
      <c r="AC483" s="4"/>
      <c r="AD483" s="4"/>
      <c r="AE483" s="4"/>
      <c r="AF483" s="4"/>
      <c r="AG483" s="4"/>
      <c r="AH483" s="4"/>
      <c r="AI483" s="4"/>
      <c r="AJ483" s="4"/>
      <c r="AK483" s="4"/>
      <c r="AL483" s="4"/>
      <c r="AM483" s="4"/>
      <c r="AN483" s="4"/>
      <c r="AO483" s="4"/>
      <c r="AP483" s="4"/>
      <c r="AQ483" s="4"/>
    </row>
    <row r="484" ht="12.75" customHeight="1">
      <c r="A484" s="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4"/>
      <c r="AC484" s="4"/>
      <c r="AD484" s="4"/>
      <c r="AE484" s="4"/>
      <c r="AF484" s="4"/>
      <c r="AG484" s="4"/>
      <c r="AH484" s="4"/>
      <c r="AI484" s="4"/>
      <c r="AJ484" s="4"/>
      <c r="AK484" s="4"/>
      <c r="AL484" s="4"/>
      <c r="AM484" s="4"/>
      <c r="AN484" s="4"/>
      <c r="AO484" s="4"/>
      <c r="AP484" s="4"/>
      <c r="AQ484" s="4"/>
    </row>
    <row r="485" ht="12.75" customHeight="1">
      <c r="A485" s="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4"/>
      <c r="AC485" s="4"/>
      <c r="AD485" s="4"/>
      <c r="AE485" s="4"/>
      <c r="AF485" s="4"/>
      <c r="AG485" s="4"/>
      <c r="AH485" s="4"/>
      <c r="AI485" s="4"/>
      <c r="AJ485" s="4"/>
      <c r="AK485" s="4"/>
      <c r="AL485" s="4"/>
      <c r="AM485" s="4"/>
      <c r="AN485" s="4"/>
      <c r="AO485" s="4"/>
      <c r="AP485" s="4"/>
      <c r="AQ485" s="4"/>
    </row>
    <row r="486" ht="12.75" customHeight="1">
      <c r="A486" s="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4"/>
      <c r="AC486" s="4"/>
      <c r="AD486" s="4"/>
      <c r="AE486" s="4"/>
      <c r="AF486" s="4"/>
      <c r="AG486" s="4"/>
      <c r="AH486" s="4"/>
      <c r="AI486" s="4"/>
      <c r="AJ486" s="4"/>
      <c r="AK486" s="4"/>
      <c r="AL486" s="4"/>
      <c r="AM486" s="4"/>
      <c r="AN486" s="4"/>
      <c r="AO486" s="4"/>
      <c r="AP486" s="4"/>
      <c r="AQ486" s="4"/>
    </row>
    <row r="487" ht="12.75" customHeight="1">
      <c r="A487" s="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4"/>
      <c r="AC487" s="4"/>
      <c r="AD487" s="4"/>
      <c r="AE487" s="4"/>
      <c r="AF487" s="4"/>
      <c r="AG487" s="4"/>
      <c r="AH487" s="4"/>
      <c r="AI487" s="4"/>
      <c r="AJ487" s="4"/>
      <c r="AK487" s="4"/>
      <c r="AL487" s="4"/>
      <c r="AM487" s="4"/>
      <c r="AN487" s="4"/>
      <c r="AO487" s="4"/>
      <c r="AP487" s="4"/>
      <c r="AQ487" s="4"/>
    </row>
    <row r="488" ht="12.75" customHeight="1">
      <c r="A488" s="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4"/>
      <c r="AC488" s="4"/>
      <c r="AD488" s="4"/>
      <c r="AE488" s="4"/>
      <c r="AF488" s="4"/>
      <c r="AG488" s="4"/>
      <c r="AH488" s="4"/>
      <c r="AI488" s="4"/>
      <c r="AJ488" s="4"/>
      <c r="AK488" s="4"/>
      <c r="AL488" s="4"/>
      <c r="AM488" s="4"/>
      <c r="AN488" s="4"/>
      <c r="AO488" s="4"/>
      <c r="AP488" s="4"/>
      <c r="AQ488" s="4"/>
    </row>
    <row r="489" ht="12.75" customHeight="1">
      <c r="A489" s="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4"/>
      <c r="AC489" s="4"/>
      <c r="AD489" s="4"/>
      <c r="AE489" s="4"/>
      <c r="AF489" s="4"/>
      <c r="AG489" s="4"/>
      <c r="AH489" s="4"/>
      <c r="AI489" s="4"/>
      <c r="AJ489" s="4"/>
      <c r="AK489" s="4"/>
      <c r="AL489" s="4"/>
      <c r="AM489" s="4"/>
      <c r="AN489" s="4"/>
      <c r="AO489" s="4"/>
      <c r="AP489" s="4"/>
      <c r="AQ489" s="4"/>
    </row>
    <row r="490" ht="12.75" customHeight="1">
      <c r="A490" s="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4"/>
      <c r="AC490" s="4"/>
      <c r="AD490" s="4"/>
      <c r="AE490" s="4"/>
      <c r="AF490" s="4"/>
      <c r="AG490" s="4"/>
      <c r="AH490" s="4"/>
      <c r="AI490" s="4"/>
      <c r="AJ490" s="4"/>
      <c r="AK490" s="4"/>
      <c r="AL490" s="4"/>
      <c r="AM490" s="4"/>
      <c r="AN490" s="4"/>
      <c r="AO490" s="4"/>
      <c r="AP490" s="4"/>
      <c r="AQ490" s="4"/>
    </row>
    <row r="491" ht="12.75" customHeight="1">
      <c r="A491" s="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4"/>
      <c r="AC491" s="4"/>
      <c r="AD491" s="4"/>
      <c r="AE491" s="4"/>
      <c r="AF491" s="4"/>
      <c r="AG491" s="4"/>
      <c r="AH491" s="4"/>
      <c r="AI491" s="4"/>
      <c r="AJ491" s="4"/>
      <c r="AK491" s="4"/>
      <c r="AL491" s="4"/>
      <c r="AM491" s="4"/>
      <c r="AN491" s="4"/>
      <c r="AO491" s="4"/>
      <c r="AP491" s="4"/>
      <c r="AQ491" s="4"/>
    </row>
    <row r="492" ht="12.75" customHeight="1">
      <c r="A492" s="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4"/>
      <c r="AC492" s="4"/>
      <c r="AD492" s="4"/>
      <c r="AE492" s="4"/>
      <c r="AF492" s="4"/>
      <c r="AG492" s="4"/>
      <c r="AH492" s="4"/>
      <c r="AI492" s="4"/>
      <c r="AJ492" s="4"/>
      <c r="AK492" s="4"/>
      <c r="AL492" s="4"/>
      <c r="AM492" s="4"/>
      <c r="AN492" s="4"/>
      <c r="AO492" s="4"/>
      <c r="AP492" s="4"/>
      <c r="AQ492" s="4"/>
    </row>
    <row r="493" ht="12.75" customHeight="1">
      <c r="A493" s="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4"/>
      <c r="AC493" s="4"/>
      <c r="AD493" s="4"/>
      <c r="AE493" s="4"/>
      <c r="AF493" s="4"/>
      <c r="AG493" s="4"/>
      <c r="AH493" s="4"/>
      <c r="AI493" s="4"/>
      <c r="AJ493" s="4"/>
      <c r="AK493" s="4"/>
      <c r="AL493" s="4"/>
      <c r="AM493" s="4"/>
      <c r="AN493" s="4"/>
      <c r="AO493" s="4"/>
      <c r="AP493" s="4"/>
      <c r="AQ493" s="4"/>
    </row>
    <row r="494" ht="12.75" customHeight="1">
      <c r="A494" s="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4"/>
      <c r="AC494" s="4"/>
      <c r="AD494" s="4"/>
      <c r="AE494" s="4"/>
      <c r="AF494" s="4"/>
      <c r="AG494" s="4"/>
      <c r="AH494" s="4"/>
      <c r="AI494" s="4"/>
      <c r="AJ494" s="4"/>
      <c r="AK494" s="4"/>
      <c r="AL494" s="4"/>
      <c r="AM494" s="4"/>
      <c r="AN494" s="4"/>
      <c r="AO494" s="4"/>
      <c r="AP494" s="4"/>
      <c r="AQ494" s="4"/>
    </row>
    <row r="495" ht="12.75" customHeight="1">
      <c r="A495" s="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4"/>
      <c r="AC495" s="4"/>
      <c r="AD495" s="4"/>
      <c r="AE495" s="4"/>
      <c r="AF495" s="4"/>
      <c r="AG495" s="4"/>
      <c r="AH495" s="4"/>
      <c r="AI495" s="4"/>
      <c r="AJ495" s="4"/>
      <c r="AK495" s="4"/>
      <c r="AL495" s="4"/>
      <c r="AM495" s="4"/>
      <c r="AN495" s="4"/>
      <c r="AO495" s="4"/>
      <c r="AP495" s="4"/>
      <c r="AQ495" s="4"/>
    </row>
    <row r="496" ht="12.75" customHeight="1">
      <c r="A496" s="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4"/>
      <c r="AC496" s="4"/>
      <c r="AD496" s="4"/>
      <c r="AE496" s="4"/>
      <c r="AF496" s="4"/>
      <c r="AG496" s="4"/>
      <c r="AH496" s="4"/>
      <c r="AI496" s="4"/>
      <c r="AJ496" s="4"/>
      <c r="AK496" s="4"/>
      <c r="AL496" s="4"/>
      <c r="AM496" s="4"/>
      <c r="AN496" s="4"/>
      <c r="AO496" s="4"/>
      <c r="AP496" s="4"/>
      <c r="AQ496" s="4"/>
    </row>
    <row r="497" ht="12.75" customHeight="1">
      <c r="A497" s="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4"/>
      <c r="AC497" s="4"/>
      <c r="AD497" s="4"/>
      <c r="AE497" s="4"/>
      <c r="AF497" s="4"/>
      <c r="AG497" s="4"/>
      <c r="AH497" s="4"/>
      <c r="AI497" s="4"/>
      <c r="AJ497" s="4"/>
      <c r="AK497" s="4"/>
      <c r="AL497" s="4"/>
      <c r="AM497" s="4"/>
      <c r="AN497" s="4"/>
      <c r="AO497" s="4"/>
      <c r="AP497" s="4"/>
      <c r="AQ497" s="4"/>
    </row>
    <row r="498" ht="12.75" customHeight="1">
      <c r="A498" s="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4"/>
      <c r="AC498" s="4"/>
      <c r="AD498" s="4"/>
      <c r="AE498" s="4"/>
      <c r="AF498" s="4"/>
      <c r="AG498" s="4"/>
      <c r="AH498" s="4"/>
      <c r="AI498" s="4"/>
      <c r="AJ498" s="4"/>
      <c r="AK498" s="4"/>
      <c r="AL498" s="4"/>
      <c r="AM498" s="4"/>
      <c r="AN498" s="4"/>
      <c r="AO498" s="4"/>
      <c r="AP498" s="4"/>
      <c r="AQ498" s="4"/>
    </row>
    <row r="499" ht="12.75" customHeight="1">
      <c r="A499" s="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4"/>
      <c r="AC499" s="4"/>
      <c r="AD499" s="4"/>
      <c r="AE499" s="4"/>
      <c r="AF499" s="4"/>
      <c r="AG499" s="4"/>
      <c r="AH499" s="4"/>
      <c r="AI499" s="4"/>
      <c r="AJ499" s="4"/>
      <c r="AK499" s="4"/>
      <c r="AL499" s="4"/>
      <c r="AM499" s="4"/>
      <c r="AN499" s="4"/>
      <c r="AO499" s="4"/>
      <c r="AP499" s="4"/>
      <c r="AQ499" s="4"/>
    </row>
    <row r="500" ht="12.75" customHeight="1">
      <c r="A500" s="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4"/>
      <c r="AC500" s="4"/>
      <c r="AD500" s="4"/>
      <c r="AE500" s="4"/>
      <c r="AF500" s="4"/>
      <c r="AG500" s="4"/>
      <c r="AH500" s="4"/>
      <c r="AI500" s="4"/>
      <c r="AJ500" s="4"/>
      <c r="AK500" s="4"/>
      <c r="AL500" s="4"/>
      <c r="AM500" s="4"/>
      <c r="AN500" s="4"/>
      <c r="AO500" s="4"/>
      <c r="AP500" s="4"/>
      <c r="AQ500" s="4"/>
    </row>
    <row r="501" ht="12.75" customHeight="1">
      <c r="A501" s="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4"/>
      <c r="AC501" s="4"/>
      <c r="AD501" s="4"/>
      <c r="AE501" s="4"/>
      <c r="AF501" s="4"/>
      <c r="AG501" s="4"/>
      <c r="AH501" s="4"/>
      <c r="AI501" s="4"/>
      <c r="AJ501" s="4"/>
      <c r="AK501" s="4"/>
      <c r="AL501" s="4"/>
      <c r="AM501" s="4"/>
      <c r="AN501" s="4"/>
      <c r="AO501" s="4"/>
      <c r="AP501" s="4"/>
      <c r="AQ501" s="4"/>
    </row>
    <row r="502" ht="12.75" customHeight="1">
      <c r="A502" s="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4"/>
      <c r="AC502" s="4"/>
      <c r="AD502" s="4"/>
      <c r="AE502" s="4"/>
      <c r="AF502" s="4"/>
      <c r="AG502" s="4"/>
      <c r="AH502" s="4"/>
      <c r="AI502" s="4"/>
      <c r="AJ502" s="4"/>
      <c r="AK502" s="4"/>
      <c r="AL502" s="4"/>
      <c r="AM502" s="4"/>
      <c r="AN502" s="4"/>
      <c r="AO502" s="4"/>
      <c r="AP502" s="4"/>
      <c r="AQ502" s="4"/>
    </row>
    <row r="503" ht="12.75" customHeight="1">
      <c r="A503" s="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4"/>
      <c r="AC503" s="4"/>
      <c r="AD503" s="4"/>
      <c r="AE503" s="4"/>
      <c r="AF503" s="4"/>
      <c r="AG503" s="4"/>
      <c r="AH503" s="4"/>
      <c r="AI503" s="4"/>
      <c r="AJ503" s="4"/>
      <c r="AK503" s="4"/>
      <c r="AL503" s="4"/>
      <c r="AM503" s="4"/>
      <c r="AN503" s="4"/>
      <c r="AO503" s="4"/>
      <c r="AP503" s="4"/>
      <c r="AQ503" s="4"/>
    </row>
    <row r="504" ht="12.75" customHeight="1">
      <c r="A504" s="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4"/>
      <c r="AC504" s="4"/>
      <c r="AD504" s="4"/>
      <c r="AE504" s="4"/>
      <c r="AF504" s="4"/>
      <c r="AG504" s="4"/>
      <c r="AH504" s="4"/>
      <c r="AI504" s="4"/>
      <c r="AJ504" s="4"/>
      <c r="AK504" s="4"/>
      <c r="AL504" s="4"/>
      <c r="AM504" s="4"/>
      <c r="AN504" s="4"/>
      <c r="AO504" s="4"/>
      <c r="AP504" s="4"/>
      <c r="AQ504" s="4"/>
    </row>
    <row r="505" ht="12.75" customHeight="1">
      <c r="A505" s="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4"/>
      <c r="AC505" s="4"/>
      <c r="AD505" s="4"/>
      <c r="AE505" s="4"/>
      <c r="AF505" s="4"/>
      <c r="AG505" s="4"/>
      <c r="AH505" s="4"/>
      <c r="AI505" s="4"/>
      <c r="AJ505" s="4"/>
      <c r="AK505" s="4"/>
      <c r="AL505" s="4"/>
      <c r="AM505" s="4"/>
      <c r="AN505" s="4"/>
      <c r="AO505" s="4"/>
      <c r="AP505" s="4"/>
      <c r="AQ505" s="4"/>
    </row>
    <row r="506" ht="12.75" customHeight="1">
      <c r="A506" s="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4"/>
      <c r="AC506" s="4"/>
      <c r="AD506" s="4"/>
      <c r="AE506" s="4"/>
      <c r="AF506" s="4"/>
      <c r="AG506" s="4"/>
      <c r="AH506" s="4"/>
      <c r="AI506" s="4"/>
      <c r="AJ506" s="4"/>
      <c r="AK506" s="4"/>
      <c r="AL506" s="4"/>
      <c r="AM506" s="4"/>
      <c r="AN506" s="4"/>
      <c r="AO506" s="4"/>
      <c r="AP506" s="4"/>
      <c r="AQ506" s="4"/>
    </row>
    <row r="507" ht="12.75" customHeight="1">
      <c r="A507" s="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4"/>
      <c r="AC507" s="4"/>
      <c r="AD507" s="4"/>
      <c r="AE507" s="4"/>
      <c r="AF507" s="4"/>
      <c r="AG507" s="4"/>
      <c r="AH507" s="4"/>
      <c r="AI507" s="4"/>
      <c r="AJ507" s="4"/>
      <c r="AK507" s="4"/>
      <c r="AL507" s="4"/>
      <c r="AM507" s="4"/>
      <c r="AN507" s="4"/>
      <c r="AO507" s="4"/>
      <c r="AP507" s="4"/>
      <c r="AQ507" s="4"/>
    </row>
    <row r="508" ht="12.75" customHeight="1">
      <c r="A508" s="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4"/>
      <c r="AC508" s="4"/>
      <c r="AD508" s="4"/>
      <c r="AE508" s="4"/>
      <c r="AF508" s="4"/>
      <c r="AG508" s="4"/>
      <c r="AH508" s="4"/>
      <c r="AI508" s="4"/>
      <c r="AJ508" s="4"/>
      <c r="AK508" s="4"/>
      <c r="AL508" s="4"/>
      <c r="AM508" s="4"/>
      <c r="AN508" s="4"/>
      <c r="AO508" s="4"/>
      <c r="AP508" s="4"/>
      <c r="AQ508" s="4"/>
    </row>
    <row r="509" ht="12.75" customHeight="1">
      <c r="A509" s="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4"/>
      <c r="AC509" s="4"/>
      <c r="AD509" s="4"/>
      <c r="AE509" s="4"/>
      <c r="AF509" s="4"/>
      <c r="AG509" s="4"/>
      <c r="AH509" s="4"/>
      <c r="AI509" s="4"/>
      <c r="AJ509" s="4"/>
      <c r="AK509" s="4"/>
      <c r="AL509" s="4"/>
      <c r="AM509" s="4"/>
      <c r="AN509" s="4"/>
      <c r="AO509" s="4"/>
      <c r="AP509" s="4"/>
      <c r="AQ509" s="4"/>
    </row>
    <row r="510" ht="12.75" customHeight="1">
      <c r="A510" s="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4"/>
      <c r="AC510" s="4"/>
      <c r="AD510" s="4"/>
      <c r="AE510" s="4"/>
      <c r="AF510" s="4"/>
      <c r="AG510" s="4"/>
      <c r="AH510" s="4"/>
      <c r="AI510" s="4"/>
      <c r="AJ510" s="4"/>
      <c r="AK510" s="4"/>
      <c r="AL510" s="4"/>
      <c r="AM510" s="4"/>
      <c r="AN510" s="4"/>
      <c r="AO510" s="4"/>
      <c r="AP510" s="4"/>
      <c r="AQ510" s="4"/>
    </row>
    <row r="511" ht="12.75" customHeight="1">
      <c r="A511" s="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4"/>
      <c r="AC511" s="4"/>
      <c r="AD511" s="4"/>
      <c r="AE511" s="4"/>
      <c r="AF511" s="4"/>
      <c r="AG511" s="4"/>
      <c r="AH511" s="4"/>
      <c r="AI511" s="4"/>
      <c r="AJ511" s="4"/>
      <c r="AK511" s="4"/>
      <c r="AL511" s="4"/>
      <c r="AM511" s="4"/>
      <c r="AN511" s="4"/>
      <c r="AO511" s="4"/>
      <c r="AP511" s="4"/>
      <c r="AQ511" s="4"/>
    </row>
    <row r="512" ht="12.75" customHeight="1">
      <c r="A512" s="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4"/>
      <c r="AC512" s="4"/>
      <c r="AD512" s="4"/>
      <c r="AE512" s="4"/>
      <c r="AF512" s="4"/>
      <c r="AG512" s="4"/>
      <c r="AH512" s="4"/>
      <c r="AI512" s="4"/>
      <c r="AJ512" s="4"/>
      <c r="AK512" s="4"/>
      <c r="AL512" s="4"/>
      <c r="AM512" s="4"/>
      <c r="AN512" s="4"/>
      <c r="AO512" s="4"/>
      <c r="AP512" s="4"/>
      <c r="AQ512" s="4"/>
    </row>
    <row r="513" ht="12.75" customHeight="1">
      <c r="A513" s="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4"/>
      <c r="AC513" s="4"/>
      <c r="AD513" s="4"/>
      <c r="AE513" s="4"/>
      <c r="AF513" s="4"/>
      <c r="AG513" s="4"/>
      <c r="AH513" s="4"/>
      <c r="AI513" s="4"/>
      <c r="AJ513" s="4"/>
      <c r="AK513" s="4"/>
      <c r="AL513" s="4"/>
      <c r="AM513" s="4"/>
      <c r="AN513" s="4"/>
      <c r="AO513" s="4"/>
      <c r="AP513" s="4"/>
      <c r="AQ513" s="4"/>
    </row>
    <row r="514" ht="12.75" customHeight="1">
      <c r="A514" s="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4"/>
      <c r="AC514" s="4"/>
      <c r="AD514" s="4"/>
      <c r="AE514" s="4"/>
      <c r="AF514" s="4"/>
      <c r="AG514" s="4"/>
      <c r="AH514" s="4"/>
      <c r="AI514" s="4"/>
      <c r="AJ514" s="4"/>
      <c r="AK514" s="4"/>
      <c r="AL514" s="4"/>
      <c r="AM514" s="4"/>
      <c r="AN514" s="4"/>
      <c r="AO514" s="4"/>
      <c r="AP514" s="4"/>
      <c r="AQ514" s="4"/>
    </row>
    <row r="515" ht="12.75" customHeight="1">
      <c r="A515" s="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4"/>
      <c r="AC515" s="4"/>
      <c r="AD515" s="4"/>
      <c r="AE515" s="4"/>
      <c r="AF515" s="4"/>
      <c r="AG515" s="4"/>
      <c r="AH515" s="4"/>
      <c r="AI515" s="4"/>
      <c r="AJ515" s="4"/>
      <c r="AK515" s="4"/>
      <c r="AL515" s="4"/>
      <c r="AM515" s="4"/>
      <c r="AN515" s="4"/>
      <c r="AO515" s="4"/>
      <c r="AP515" s="4"/>
      <c r="AQ515" s="4"/>
    </row>
    <row r="516" ht="12.75" customHeight="1">
      <c r="A516" s="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4"/>
      <c r="AC516" s="4"/>
      <c r="AD516" s="4"/>
      <c r="AE516" s="4"/>
      <c r="AF516" s="4"/>
      <c r="AG516" s="4"/>
      <c r="AH516" s="4"/>
      <c r="AI516" s="4"/>
      <c r="AJ516" s="4"/>
      <c r="AK516" s="4"/>
      <c r="AL516" s="4"/>
      <c r="AM516" s="4"/>
      <c r="AN516" s="4"/>
      <c r="AO516" s="4"/>
      <c r="AP516" s="4"/>
      <c r="AQ516" s="4"/>
    </row>
    <row r="517" ht="12.75" customHeight="1">
      <c r="A517" s="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4"/>
      <c r="AC517" s="4"/>
      <c r="AD517" s="4"/>
      <c r="AE517" s="4"/>
      <c r="AF517" s="4"/>
      <c r="AG517" s="4"/>
      <c r="AH517" s="4"/>
      <c r="AI517" s="4"/>
      <c r="AJ517" s="4"/>
      <c r="AK517" s="4"/>
      <c r="AL517" s="4"/>
      <c r="AM517" s="4"/>
      <c r="AN517" s="4"/>
      <c r="AO517" s="4"/>
      <c r="AP517" s="4"/>
      <c r="AQ517" s="4"/>
    </row>
    <row r="518" ht="12.75" customHeight="1">
      <c r="A518" s="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4"/>
      <c r="AC518" s="4"/>
      <c r="AD518" s="4"/>
      <c r="AE518" s="4"/>
      <c r="AF518" s="4"/>
      <c r="AG518" s="4"/>
      <c r="AH518" s="4"/>
      <c r="AI518" s="4"/>
      <c r="AJ518" s="4"/>
      <c r="AK518" s="4"/>
      <c r="AL518" s="4"/>
      <c r="AM518" s="4"/>
      <c r="AN518" s="4"/>
      <c r="AO518" s="4"/>
      <c r="AP518" s="4"/>
      <c r="AQ518" s="4"/>
    </row>
    <row r="519" ht="12.75" customHeight="1">
      <c r="A519" s="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4"/>
      <c r="AC519" s="4"/>
      <c r="AD519" s="4"/>
      <c r="AE519" s="4"/>
      <c r="AF519" s="4"/>
      <c r="AG519" s="4"/>
      <c r="AH519" s="4"/>
      <c r="AI519" s="4"/>
      <c r="AJ519" s="4"/>
      <c r="AK519" s="4"/>
      <c r="AL519" s="4"/>
      <c r="AM519" s="4"/>
      <c r="AN519" s="4"/>
      <c r="AO519" s="4"/>
      <c r="AP519" s="4"/>
      <c r="AQ519" s="4"/>
    </row>
    <row r="520" ht="12.75" customHeight="1">
      <c r="A520" s="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4"/>
      <c r="AC520" s="4"/>
      <c r="AD520" s="4"/>
      <c r="AE520" s="4"/>
      <c r="AF520" s="4"/>
      <c r="AG520" s="4"/>
      <c r="AH520" s="4"/>
      <c r="AI520" s="4"/>
      <c r="AJ520" s="4"/>
      <c r="AK520" s="4"/>
      <c r="AL520" s="4"/>
      <c r="AM520" s="4"/>
      <c r="AN520" s="4"/>
      <c r="AO520" s="4"/>
      <c r="AP520" s="4"/>
      <c r="AQ520" s="4"/>
    </row>
    <row r="521" ht="12.75" customHeight="1">
      <c r="A521" s="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4"/>
      <c r="AC521" s="4"/>
      <c r="AD521" s="4"/>
      <c r="AE521" s="4"/>
      <c r="AF521" s="4"/>
      <c r="AG521" s="4"/>
      <c r="AH521" s="4"/>
      <c r="AI521" s="4"/>
      <c r="AJ521" s="4"/>
      <c r="AK521" s="4"/>
      <c r="AL521" s="4"/>
      <c r="AM521" s="4"/>
      <c r="AN521" s="4"/>
      <c r="AO521" s="4"/>
      <c r="AP521" s="4"/>
      <c r="AQ521" s="4"/>
    </row>
    <row r="522" ht="12.75" customHeight="1">
      <c r="A522" s="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4"/>
      <c r="AC522" s="4"/>
      <c r="AD522" s="4"/>
      <c r="AE522" s="4"/>
      <c r="AF522" s="4"/>
      <c r="AG522" s="4"/>
      <c r="AH522" s="4"/>
      <c r="AI522" s="4"/>
      <c r="AJ522" s="4"/>
      <c r="AK522" s="4"/>
      <c r="AL522" s="4"/>
      <c r="AM522" s="4"/>
      <c r="AN522" s="4"/>
      <c r="AO522" s="4"/>
      <c r="AP522" s="4"/>
      <c r="AQ522" s="4"/>
    </row>
    <row r="523" ht="12.75" customHeight="1">
      <c r="A523" s="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4"/>
      <c r="AC523" s="4"/>
      <c r="AD523" s="4"/>
      <c r="AE523" s="4"/>
      <c r="AF523" s="4"/>
      <c r="AG523" s="4"/>
      <c r="AH523" s="4"/>
      <c r="AI523" s="4"/>
      <c r="AJ523" s="4"/>
      <c r="AK523" s="4"/>
      <c r="AL523" s="4"/>
      <c r="AM523" s="4"/>
      <c r="AN523" s="4"/>
      <c r="AO523" s="4"/>
      <c r="AP523" s="4"/>
      <c r="AQ523" s="4"/>
    </row>
    <row r="524" ht="12.75" customHeight="1">
      <c r="A524" s="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4"/>
      <c r="AC524" s="4"/>
      <c r="AD524" s="4"/>
      <c r="AE524" s="4"/>
      <c r="AF524" s="4"/>
      <c r="AG524" s="4"/>
      <c r="AH524" s="4"/>
      <c r="AI524" s="4"/>
      <c r="AJ524" s="4"/>
      <c r="AK524" s="4"/>
      <c r="AL524" s="4"/>
      <c r="AM524" s="4"/>
      <c r="AN524" s="4"/>
      <c r="AO524" s="4"/>
      <c r="AP524" s="4"/>
      <c r="AQ524" s="4"/>
    </row>
    <row r="525" ht="12.75" customHeight="1">
      <c r="A525" s="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4"/>
      <c r="AC525" s="4"/>
      <c r="AD525" s="4"/>
      <c r="AE525" s="4"/>
      <c r="AF525" s="4"/>
      <c r="AG525" s="4"/>
      <c r="AH525" s="4"/>
      <c r="AI525" s="4"/>
      <c r="AJ525" s="4"/>
      <c r="AK525" s="4"/>
      <c r="AL525" s="4"/>
      <c r="AM525" s="4"/>
      <c r="AN525" s="4"/>
      <c r="AO525" s="4"/>
      <c r="AP525" s="4"/>
      <c r="AQ525" s="4"/>
    </row>
    <row r="526" ht="12.75" customHeight="1">
      <c r="A526" s="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4"/>
      <c r="AC526" s="4"/>
      <c r="AD526" s="4"/>
      <c r="AE526" s="4"/>
      <c r="AF526" s="4"/>
      <c r="AG526" s="4"/>
      <c r="AH526" s="4"/>
      <c r="AI526" s="4"/>
      <c r="AJ526" s="4"/>
      <c r="AK526" s="4"/>
      <c r="AL526" s="4"/>
      <c r="AM526" s="4"/>
      <c r="AN526" s="4"/>
      <c r="AO526" s="4"/>
      <c r="AP526" s="4"/>
      <c r="AQ526" s="4"/>
    </row>
    <row r="527" ht="12.75" customHeight="1">
      <c r="A527" s="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4"/>
      <c r="AC527" s="4"/>
      <c r="AD527" s="4"/>
      <c r="AE527" s="4"/>
      <c r="AF527" s="4"/>
      <c r="AG527" s="4"/>
      <c r="AH527" s="4"/>
      <c r="AI527" s="4"/>
      <c r="AJ527" s="4"/>
      <c r="AK527" s="4"/>
      <c r="AL527" s="4"/>
      <c r="AM527" s="4"/>
      <c r="AN527" s="4"/>
      <c r="AO527" s="4"/>
      <c r="AP527" s="4"/>
      <c r="AQ527" s="4"/>
    </row>
    <row r="528" ht="12.75" customHeight="1">
      <c r="A528" s="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4"/>
      <c r="AC528" s="4"/>
      <c r="AD528" s="4"/>
      <c r="AE528" s="4"/>
      <c r="AF528" s="4"/>
      <c r="AG528" s="4"/>
      <c r="AH528" s="4"/>
      <c r="AI528" s="4"/>
      <c r="AJ528" s="4"/>
      <c r="AK528" s="4"/>
      <c r="AL528" s="4"/>
      <c r="AM528" s="4"/>
      <c r="AN528" s="4"/>
      <c r="AO528" s="4"/>
      <c r="AP528" s="4"/>
      <c r="AQ528" s="4"/>
    </row>
    <row r="529" ht="12.75" customHeight="1">
      <c r="A529" s="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4"/>
      <c r="AC529" s="4"/>
      <c r="AD529" s="4"/>
      <c r="AE529" s="4"/>
      <c r="AF529" s="4"/>
      <c r="AG529" s="4"/>
      <c r="AH529" s="4"/>
      <c r="AI529" s="4"/>
      <c r="AJ529" s="4"/>
      <c r="AK529" s="4"/>
      <c r="AL529" s="4"/>
      <c r="AM529" s="4"/>
      <c r="AN529" s="4"/>
      <c r="AO529" s="4"/>
      <c r="AP529" s="4"/>
      <c r="AQ529" s="4"/>
    </row>
    <row r="530" ht="12.75" customHeight="1">
      <c r="A530" s="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4"/>
      <c r="AC530" s="4"/>
      <c r="AD530" s="4"/>
      <c r="AE530" s="4"/>
      <c r="AF530" s="4"/>
      <c r="AG530" s="4"/>
      <c r="AH530" s="4"/>
      <c r="AI530" s="4"/>
      <c r="AJ530" s="4"/>
      <c r="AK530" s="4"/>
      <c r="AL530" s="4"/>
      <c r="AM530" s="4"/>
      <c r="AN530" s="4"/>
      <c r="AO530" s="4"/>
      <c r="AP530" s="4"/>
      <c r="AQ530" s="4"/>
    </row>
    <row r="531" ht="12.75" customHeight="1">
      <c r="A531" s="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4"/>
      <c r="AC531" s="4"/>
      <c r="AD531" s="4"/>
      <c r="AE531" s="4"/>
      <c r="AF531" s="4"/>
      <c r="AG531" s="4"/>
      <c r="AH531" s="4"/>
      <c r="AI531" s="4"/>
      <c r="AJ531" s="4"/>
      <c r="AK531" s="4"/>
      <c r="AL531" s="4"/>
      <c r="AM531" s="4"/>
      <c r="AN531" s="4"/>
      <c r="AO531" s="4"/>
      <c r="AP531" s="4"/>
      <c r="AQ531" s="4"/>
    </row>
    <row r="532" ht="12.75" customHeight="1">
      <c r="A532" s="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4"/>
      <c r="AC532" s="4"/>
      <c r="AD532" s="4"/>
      <c r="AE532" s="4"/>
      <c r="AF532" s="4"/>
      <c r="AG532" s="4"/>
      <c r="AH532" s="4"/>
      <c r="AI532" s="4"/>
      <c r="AJ532" s="4"/>
      <c r="AK532" s="4"/>
      <c r="AL532" s="4"/>
      <c r="AM532" s="4"/>
      <c r="AN532" s="4"/>
      <c r="AO532" s="4"/>
      <c r="AP532" s="4"/>
      <c r="AQ532" s="4"/>
    </row>
    <row r="533" ht="12.75" customHeight="1">
      <c r="A533" s="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4"/>
      <c r="AC533" s="4"/>
      <c r="AD533" s="4"/>
      <c r="AE533" s="4"/>
      <c r="AF533" s="4"/>
      <c r="AG533" s="4"/>
      <c r="AH533" s="4"/>
      <c r="AI533" s="4"/>
      <c r="AJ533" s="4"/>
      <c r="AK533" s="4"/>
      <c r="AL533" s="4"/>
      <c r="AM533" s="4"/>
      <c r="AN533" s="4"/>
      <c r="AO533" s="4"/>
      <c r="AP533" s="4"/>
      <c r="AQ533" s="4"/>
    </row>
    <row r="534" ht="12.75" customHeight="1">
      <c r="A534" s="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4"/>
      <c r="AC534" s="4"/>
      <c r="AD534" s="4"/>
      <c r="AE534" s="4"/>
      <c r="AF534" s="4"/>
      <c r="AG534" s="4"/>
      <c r="AH534" s="4"/>
      <c r="AI534" s="4"/>
      <c r="AJ534" s="4"/>
      <c r="AK534" s="4"/>
      <c r="AL534" s="4"/>
      <c r="AM534" s="4"/>
      <c r="AN534" s="4"/>
      <c r="AO534" s="4"/>
      <c r="AP534" s="4"/>
      <c r="AQ534" s="4"/>
    </row>
    <row r="535" ht="12.75" customHeight="1">
      <c r="A535" s="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4"/>
      <c r="AC535" s="4"/>
      <c r="AD535" s="4"/>
      <c r="AE535" s="4"/>
      <c r="AF535" s="4"/>
      <c r="AG535" s="4"/>
      <c r="AH535" s="4"/>
      <c r="AI535" s="4"/>
      <c r="AJ535" s="4"/>
      <c r="AK535" s="4"/>
      <c r="AL535" s="4"/>
      <c r="AM535" s="4"/>
      <c r="AN535" s="4"/>
      <c r="AO535" s="4"/>
      <c r="AP535" s="4"/>
      <c r="AQ535" s="4"/>
    </row>
    <row r="536" ht="12.75" customHeight="1">
      <c r="A536" s="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4"/>
      <c r="AC536" s="4"/>
      <c r="AD536" s="4"/>
      <c r="AE536" s="4"/>
      <c r="AF536" s="4"/>
      <c r="AG536" s="4"/>
      <c r="AH536" s="4"/>
      <c r="AI536" s="4"/>
      <c r="AJ536" s="4"/>
      <c r="AK536" s="4"/>
      <c r="AL536" s="4"/>
      <c r="AM536" s="4"/>
      <c r="AN536" s="4"/>
      <c r="AO536" s="4"/>
      <c r="AP536" s="4"/>
      <c r="AQ536" s="4"/>
    </row>
    <row r="537" ht="12.75" customHeight="1">
      <c r="A537" s="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4"/>
      <c r="AC537" s="4"/>
      <c r="AD537" s="4"/>
      <c r="AE537" s="4"/>
      <c r="AF537" s="4"/>
      <c r="AG537" s="4"/>
      <c r="AH537" s="4"/>
      <c r="AI537" s="4"/>
      <c r="AJ537" s="4"/>
      <c r="AK537" s="4"/>
      <c r="AL537" s="4"/>
      <c r="AM537" s="4"/>
      <c r="AN537" s="4"/>
      <c r="AO537" s="4"/>
      <c r="AP537" s="4"/>
      <c r="AQ537" s="4"/>
    </row>
    <row r="538" ht="12.75" customHeight="1">
      <c r="A538" s="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4"/>
      <c r="AC538" s="4"/>
      <c r="AD538" s="4"/>
      <c r="AE538" s="4"/>
      <c r="AF538" s="4"/>
      <c r="AG538" s="4"/>
      <c r="AH538" s="4"/>
      <c r="AI538" s="4"/>
      <c r="AJ538" s="4"/>
      <c r="AK538" s="4"/>
      <c r="AL538" s="4"/>
      <c r="AM538" s="4"/>
      <c r="AN538" s="4"/>
      <c r="AO538" s="4"/>
      <c r="AP538" s="4"/>
      <c r="AQ538" s="4"/>
    </row>
    <row r="539" ht="12.75" customHeight="1">
      <c r="A539" s="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4"/>
      <c r="AC539" s="4"/>
      <c r="AD539" s="4"/>
      <c r="AE539" s="4"/>
      <c r="AF539" s="4"/>
      <c r="AG539" s="4"/>
      <c r="AH539" s="4"/>
      <c r="AI539" s="4"/>
      <c r="AJ539" s="4"/>
      <c r="AK539" s="4"/>
      <c r="AL539" s="4"/>
      <c r="AM539" s="4"/>
      <c r="AN539" s="4"/>
      <c r="AO539" s="4"/>
      <c r="AP539" s="4"/>
      <c r="AQ539" s="4"/>
    </row>
    <row r="540" ht="12.75" customHeight="1">
      <c r="A540" s="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4"/>
      <c r="AC540" s="4"/>
      <c r="AD540" s="4"/>
      <c r="AE540" s="4"/>
      <c r="AF540" s="4"/>
      <c r="AG540" s="4"/>
      <c r="AH540" s="4"/>
      <c r="AI540" s="4"/>
      <c r="AJ540" s="4"/>
      <c r="AK540" s="4"/>
      <c r="AL540" s="4"/>
      <c r="AM540" s="4"/>
      <c r="AN540" s="4"/>
      <c r="AO540" s="4"/>
      <c r="AP540" s="4"/>
      <c r="AQ540" s="4"/>
    </row>
    <row r="541" ht="12.75" customHeight="1">
      <c r="A541" s="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4"/>
      <c r="AC541" s="4"/>
      <c r="AD541" s="4"/>
      <c r="AE541" s="4"/>
      <c r="AF541" s="4"/>
      <c r="AG541" s="4"/>
      <c r="AH541" s="4"/>
      <c r="AI541" s="4"/>
      <c r="AJ541" s="4"/>
      <c r="AK541" s="4"/>
      <c r="AL541" s="4"/>
      <c r="AM541" s="4"/>
      <c r="AN541" s="4"/>
      <c r="AO541" s="4"/>
      <c r="AP541" s="4"/>
      <c r="AQ541" s="4"/>
    </row>
    <row r="542" ht="12.75" customHeight="1">
      <c r="A542" s="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4"/>
      <c r="AC542" s="4"/>
      <c r="AD542" s="4"/>
      <c r="AE542" s="4"/>
      <c r="AF542" s="4"/>
      <c r="AG542" s="4"/>
      <c r="AH542" s="4"/>
      <c r="AI542" s="4"/>
      <c r="AJ542" s="4"/>
      <c r="AK542" s="4"/>
      <c r="AL542" s="4"/>
      <c r="AM542" s="4"/>
      <c r="AN542" s="4"/>
      <c r="AO542" s="4"/>
      <c r="AP542" s="4"/>
      <c r="AQ542" s="4"/>
    </row>
    <row r="543" ht="12.75" customHeight="1">
      <c r="A543" s="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4"/>
      <c r="AC543" s="4"/>
      <c r="AD543" s="4"/>
      <c r="AE543" s="4"/>
      <c r="AF543" s="4"/>
      <c r="AG543" s="4"/>
      <c r="AH543" s="4"/>
      <c r="AI543" s="4"/>
      <c r="AJ543" s="4"/>
      <c r="AK543" s="4"/>
      <c r="AL543" s="4"/>
      <c r="AM543" s="4"/>
      <c r="AN543" s="4"/>
      <c r="AO543" s="4"/>
      <c r="AP543" s="4"/>
      <c r="AQ543" s="4"/>
    </row>
    <row r="544" ht="12.75" customHeight="1">
      <c r="A544" s="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4"/>
      <c r="AC544" s="4"/>
      <c r="AD544" s="4"/>
      <c r="AE544" s="4"/>
      <c r="AF544" s="4"/>
      <c r="AG544" s="4"/>
      <c r="AH544" s="4"/>
      <c r="AI544" s="4"/>
      <c r="AJ544" s="4"/>
      <c r="AK544" s="4"/>
      <c r="AL544" s="4"/>
      <c r="AM544" s="4"/>
      <c r="AN544" s="4"/>
      <c r="AO544" s="4"/>
      <c r="AP544" s="4"/>
      <c r="AQ544" s="4"/>
    </row>
    <row r="545" ht="12.75" customHeight="1">
      <c r="A545" s="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4"/>
      <c r="AC545" s="4"/>
      <c r="AD545" s="4"/>
      <c r="AE545" s="4"/>
      <c r="AF545" s="4"/>
      <c r="AG545" s="4"/>
      <c r="AH545" s="4"/>
      <c r="AI545" s="4"/>
      <c r="AJ545" s="4"/>
      <c r="AK545" s="4"/>
      <c r="AL545" s="4"/>
      <c r="AM545" s="4"/>
      <c r="AN545" s="4"/>
      <c r="AO545" s="4"/>
      <c r="AP545" s="4"/>
      <c r="AQ545" s="4"/>
    </row>
    <row r="546" ht="12.75" customHeight="1">
      <c r="A546" s="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4"/>
      <c r="AC546" s="4"/>
      <c r="AD546" s="4"/>
      <c r="AE546" s="4"/>
      <c r="AF546" s="4"/>
      <c r="AG546" s="4"/>
      <c r="AH546" s="4"/>
      <c r="AI546" s="4"/>
      <c r="AJ546" s="4"/>
      <c r="AK546" s="4"/>
      <c r="AL546" s="4"/>
      <c r="AM546" s="4"/>
      <c r="AN546" s="4"/>
      <c r="AO546" s="4"/>
      <c r="AP546" s="4"/>
      <c r="AQ546" s="4"/>
    </row>
    <row r="547" ht="12.75" customHeight="1">
      <c r="A547" s="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4"/>
      <c r="AC547" s="4"/>
      <c r="AD547" s="4"/>
      <c r="AE547" s="4"/>
      <c r="AF547" s="4"/>
      <c r="AG547" s="4"/>
      <c r="AH547" s="4"/>
      <c r="AI547" s="4"/>
      <c r="AJ547" s="4"/>
      <c r="AK547" s="4"/>
      <c r="AL547" s="4"/>
      <c r="AM547" s="4"/>
      <c r="AN547" s="4"/>
      <c r="AO547" s="4"/>
      <c r="AP547" s="4"/>
      <c r="AQ547" s="4"/>
    </row>
    <row r="548" ht="12.75" customHeight="1">
      <c r="A548" s="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4"/>
      <c r="AC548" s="4"/>
      <c r="AD548" s="4"/>
      <c r="AE548" s="4"/>
      <c r="AF548" s="4"/>
      <c r="AG548" s="4"/>
      <c r="AH548" s="4"/>
      <c r="AI548" s="4"/>
      <c r="AJ548" s="4"/>
      <c r="AK548" s="4"/>
      <c r="AL548" s="4"/>
      <c r="AM548" s="4"/>
      <c r="AN548" s="4"/>
      <c r="AO548" s="4"/>
      <c r="AP548" s="4"/>
      <c r="AQ548" s="4"/>
    </row>
    <row r="549" ht="12.75" customHeight="1">
      <c r="A549" s="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4"/>
      <c r="AC549" s="4"/>
      <c r="AD549" s="4"/>
      <c r="AE549" s="4"/>
      <c r="AF549" s="4"/>
      <c r="AG549" s="4"/>
      <c r="AH549" s="4"/>
      <c r="AI549" s="4"/>
      <c r="AJ549" s="4"/>
      <c r="AK549" s="4"/>
      <c r="AL549" s="4"/>
      <c r="AM549" s="4"/>
      <c r="AN549" s="4"/>
      <c r="AO549" s="4"/>
      <c r="AP549" s="4"/>
      <c r="AQ549" s="4"/>
    </row>
    <row r="550" ht="12.75" customHeight="1">
      <c r="A550" s="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4"/>
      <c r="AC550" s="4"/>
      <c r="AD550" s="4"/>
      <c r="AE550" s="4"/>
      <c r="AF550" s="4"/>
      <c r="AG550" s="4"/>
      <c r="AH550" s="4"/>
      <c r="AI550" s="4"/>
      <c r="AJ550" s="4"/>
      <c r="AK550" s="4"/>
      <c r="AL550" s="4"/>
      <c r="AM550" s="4"/>
      <c r="AN550" s="4"/>
      <c r="AO550" s="4"/>
      <c r="AP550" s="4"/>
      <c r="AQ550" s="4"/>
    </row>
    <row r="551" ht="12.75" customHeight="1">
      <c r="A551" s="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4"/>
      <c r="AC551" s="4"/>
      <c r="AD551" s="4"/>
      <c r="AE551" s="4"/>
      <c r="AF551" s="4"/>
      <c r="AG551" s="4"/>
      <c r="AH551" s="4"/>
      <c r="AI551" s="4"/>
      <c r="AJ551" s="4"/>
      <c r="AK551" s="4"/>
      <c r="AL551" s="4"/>
      <c r="AM551" s="4"/>
      <c r="AN551" s="4"/>
      <c r="AO551" s="4"/>
      <c r="AP551" s="4"/>
      <c r="AQ551" s="4"/>
    </row>
    <row r="552" ht="12.75" customHeight="1">
      <c r="A552" s="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4"/>
      <c r="AC552" s="4"/>
      <c r="AD552" s="4"/>
      <c r="AE552" s="4"/>
      <c r="AF552" s="4"/>
      <c r="AG552" s="4"/>
      <c r="AH552" s="4"/>
      <c r="AI552" s="4"/>
      <c r="AJ552" s="4"/>
      <c r="AK552" s="4"/>
      <c r="AL552" s="4"/>
      <c r="AM552" s="4"/>
      <c r="AN552" s="4"/>
      <c r="AO552" s="4"/>
      <c r="AP552" s="4"/>
      <c r="AQ552" s="4"/>
    </row>
    <row r="553" ht="12.75" customHeight="1">
      <c r="A553" s="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4"/>
      <c r="AC553" s="4"/>
      <c r="AD553" s="4"/>
      <c r="AE553" s="4"/>
      <c r="AF553" s="4"/>
      <c r="AG553" s="4"/>
      <c r="AH553" s="4"/>
      <c r="AI553" s="4"/>
      <c r="AJ553" s="4"/>
      <c r="AK553" s="4"/>
      <c r="AL553" s="4"/>
      <c r="AM553" s="4"/>
      <c r="AN553" s="4"/>
      <c r="AO553" s="4"/>
      <c r="AP553" s="4"/>
      <c r="AQ553" s="4"/>
    </row>
    <row r="554" ht="12.75" customHeight="1">
      <c r="A554" s="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4"/>
      <c r="AC554" s="4"/>
      <c r="AD554" s="4"/>
      <c r="AE554" s="4"/>
      <c r="AF554" s="4"/>
      <c r="AG554" s="4"/>
      <c r="AH554" s="4"/>
      <c r="AI554" s="4"/>
      <c r="AJ554" s="4"/>
      <c r="AK554" s="4"/>
      <c r="AL554" s="4"/>
      <c r="AM554" s="4"/>
      <c r="AN554" s="4"/>
      <c r="AO554" s="4"/>
      <c r="AP554" s="4"/>
      <c r="AQ554" s="4"/>
    </row>
    <row r="555" ht="12.75" customHeight="1">
      <c r="A555" s="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4"/>
      <c r="AC555" s="4"/>
      <c r="AD555" s="4"/>
      <c r="AE555" s="4"/>
      <c r="AF555" s="4"/>
      <c r="AG555" s="4"/>
      <c r="AH555" s="4"/>
      <c r="AI555" s="4"/>
      <c r="AJ555" s="4"/>
      <c r="AK555" s="4"/>
      <c r="AL555" s="4"/>
      <c r="AM555" s="4"/>
      <c r="AN555" s="4"/>
      <c r="AO555" s="4"/>
      <c r="AP555" s="4"/>
      <c r="AQ555" s="4"/>
    </row>
    <row r="556" ht="12.75" customHeight="1">
      <c r="A556" s="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4"/>
      <c r="AC556" s="4"/>
      <c r="AD556" s="4"/>
      <c r="AE556" s="4"/>
      <c r="AF556" s="4"/>
      <c r="AG556" s="4"/>
      <c r="AH556" s="4"/>
      <c r="AI556" s="4"/>
      <c r="AJ556" s="4"/>
      <c r="AK556" s="4"/>
      <c r="AL556" s="4"/>
      <c r="AM556" s="4"/>
      <c r="AN556" s="4"/>
      <c r="AO556" s="4"/>
      <c r="AP556" s="4"/>
      <c r="AQ556" s="4"/>
    </row>
    <row r="557" ht="12.75" customHeight="1">
      <c r="A557" s="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4"/>
      <c r="AC557" s="4"/>
      <c r="AD557" s="4"/>
      <c r="AE557" s="4"/>
      <c r="AF557" s="4"/>
      <c r="AG557" s="4"/>
      <c r="AH557" s="4"/>
      <c r="AI557" s="4"/>
      <c r="AJ557" s="4"/>
      <c r="AK557" s="4"/>
      <c r="AL557" s="4"/>
      <c r="AM557" s="4"/>
      <c r="AN557" s="4"/>
      <c r="AO557" s="4"/>
      <c r="AP557" s="4"/>
      <c r="AQ557" s="4"/>
    </row>
    <row r="558" ht="12.75" customHeight="1">
      <c r="A558" s="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4"/>
      <c r="AC558" s="4"/>
      <c r="AD558" s="4"/>
      <c r="AE558" s="4"/>
      <c r="AF558" s="4"/>
      <c r="AG558" s="4"/>
      <c r="AH558" s="4"/>
      <c r="AI558" s="4"/>
      <c r="AJ558" s="4"/>
      <c r="AK558" s="4"/>
      <c r="AL558" s="4"/>
      <c r="AM558" s="4"/>
      <c r="AN558" s="4"/>
      <c r="AO558" s="4"/>
      <c r="AP558" s="4"/>
      <c r="AQ558" s="4"/>
    </row>
    <row r="559" ht="12.75" customHeight="1">
      <c r="A559" s="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4"/>
      <c r="AC559" s="4"/>
      <c r="AD559" s="4"/>
      <c r="AE559" s="4"/>
      <c r="AF559" s="4"/>
      <c r="AG559" s="4"/>
      <c r="AH559" s="4"/>
      <c r="AI559" s="4"/>
      <c r="AJ559" s="4"/>
      <c r="AK559" s="4"/>
      <c r="AL559" s="4"/>
      <c r="AM559" s="4"/>
      <c r="AN559" s="4"/>
      <c r="AO559" s="4"/>
      <c r="AP559" s="4"/>
      <c r="AQ559" s="4"/>
    </row>
    <row r="560" ht="12.75" customHeight="1">
      <c r="A560" s="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4"/>
      <c r="AC560" s="4"/>
      <c r="AD560" s="4"/>
      <c r="AE560" s="4"/>
      <c r="AF560" s="4"/>
      <c r="AG560" s="4"/>
      <c r="AH560" s="4"/>
      <c r="AI560" s="4"/>
      <c r="AJ560" s="4"/>
      <c r="AK560" s="4"/>
      <c r="AL560" s="4"/>
      <c r="AM560" s="4"/>
      <c r="AN560" s="4"/>
      <c r="AO560" s="4"/>
      <c r="AP560" s="4"/>
      <c r="AQ560" s="4"/>
    </row>
    <row r="561" ht="12.75" customHeight="1">
      <c r="A561" s="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4"/>
      <c r="AC561" s="4"/>
      <c r="AD561" s="4"/>
      <c r="AE561" s="4"/>
      <c r="AF561" s="4"/>
      <c r="AG561" s="4"/>
      <c r="AH561" s="4"/>
      <c r="AI561" s="4"/>
      <c r="AJ561" s="4"/>
      <c r="AK561" s="4"/>
      <c r="AL561" s="4"/>
      <c r="AM561" s="4"/>
      <c r="AN561" s="4"/>
      <c r="AO561" s="4"/>
      <c r="AP561" s="4"/>
      <c r="AQ561" s="4"/>
    </row>
    <row r="562" ht="12.75" customHeight="1">
      <c r="A562" s="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4"/>
      <c r="AC562" s="4"/>
      <c r="AD562" s="4"/>
      <c r="AE562" s="4"/>
      <c r="AF562" s="4"/>
      <c r="AG562" s="4"/>
      <c r="AH562" s="4"/>
      <c r="AI562" s="4"/>
      <c r="AJ562" s="4"/>
      <c r="AK562" s="4"/>
      <c r="AL562" s="4"/>
      <c r="AM562" s="4"/>
      <c r="AN562" s="4"/>
      <c r="AO562" s="4"/>
      <c r="AP562" s="4"/>
      <c r="AQ562" s="4"/>
    </row>
    <row r="563" ht="12.75" customHeight="1">
      <c r="A563" s="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4"/>
      <c r="AC563" s="4"/>
      <c r="AD563" s="4"/>
      <c r="AE563" s="4"/>
      <c r="AF563" s="4"/>
      <c r="AG563" s="4"/>
      <c r="AH563" s="4"/>
      <c r="AI563" s="4"/>
      <c r="AJ563" s="4"/>
      <c r="AK563" s="4"/>
      <c r="AL563" s="4"/>
      <c r="AM563" s="4"/>
      <c r="AN563" s="4"/>
      <c r="AO563" s="4"/>
      <c r="AP563" s="4"/>
      <c r="AQ563" s="4"/>
    </row>
    <row r="564" ht="12.75" customHeight="1">
      <c r="A564" s="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4"/>
      <c r="AC564" s="4"/>
      <c r="AD564" s="4"/>
      <c r="AE564" s="4"/>
      <c r="AF564" s="4"/>
      <c r="AG564" s="4"/>
      <c r="AH564" s="4"/>
      <c r="AI564" s="4"/>
      <c r="AJ564" s="4"/>
      <c r="AK564" s="4"/>
      <c r="AL564" s="4"/>
      <c r="AM564" s="4"/>
      <c r="AN564" s="4"/>
      <c r="AO564" s="4"/>
      <c r="AP564" s="4"/>
      <c r="AQ564" s="4"/>
    </row>
    <row r="565" ht="12.75" customHeight="1">
      <c r="A565" s="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4"/>
      <c r="AC565" s="4"/>
      <c r="AD565" s="4"/>
      <c r="AE565" s="4"/>
      <c r="AF565" s="4"/>
      <c r="AG565" s="4"/>
      <c r="AH565" s="4"/>
      <c r="AI565" s="4"/>
      <c r="AJ565" s="4"/>
      <c r="AK565" s="4"/>
      <c r="AL565" s="4"/>
      <c r="AM565" s="4"/>
      <c r="AN565" s="4"/>
      <c r="AO565" s="4"/>
      <c r="AP565" s="4"/>
      <c r="AQ565" s="4"/>
    </row>
    <row r="566" ht="12.75" customHeight="1">
      <c r="A566" s="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4"/>
      <c r="AC566" s="4"/>
      <c r="AD566" s="4"/>
      <c r="AE566" s="4"/>
      <c r="AF566" s="4"/>
      <c r="AG566" s="4"/>
      <c r="AH566" s="4"/>
      <c r="AI566" s="4"/>
      <c r="AJ566" s="4"/>
      <c r="AK566" s="4"/>
      <c r="AL566" s="4"/>
      <c r="AM566" s="4"/>
      <c r="AN566" s="4"/>
      <c r="AO566" s="4"/>
      <c r="AP566" s="4"/>
      <c r="AQ566" s="4"/>
    </row>
    <row r="567" ht="12.75" customHeight="1">
      <c r="A567" s="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4"/>
      <c r="AC567" s="4"/>
      <c r="AD567" s="4"/>
      <c r="AE567" s="4"/>
      <c r="AF567" s="4"/>
      <c r="AG567" s="4"/>
      <c r="AH567" s="4"/>
      <c r="AI567" s="4"/>
      <c r="AJ567" s="4"/>
      <c r="AK567" s="4"/>
      <c r="AL567" s="4"/>
      <c r="AM567" s="4"/>
      <c r="AN567" s="4"/>
      <c r="AO567" s="4"/>
      <c r="AP567" s="4"/>
      <c r="AQ567" s="4"/>
    </row>
    <row r="568" ht="12.75" customHeight="1">
      <c r="A568" s="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4"/>
      <c r="AC568" s="4"/>
      <c r="AD568" s="4"/>
      <c r="AE568" s="4"/>
      <c r="AF568" s="4"/>
      <c r="AG568" s="4"/>
      <c r="AH568" s="4"/>
      <c r="AI568" s="4"/>
      <c r="AJ568" s="4"/>
      <c r="AK568" s="4"/>
      <c r="AL568" s="4"/>
      <c r="AM568" s="4"/>
      <c r="AN568" s="4"/>
      <c r="AO568" s="4"/>
      <c r="AP568" s="4"/>
      <c r="AQ568" s="4"/>
    </row>
    <row r="569" ht="12.75" customHeight="1">
      <c r="A569" s="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4"/>
      <c r="AC569" s="4"/>
      <c r="AD569" s="4"/>
      <c r="AE569" s="4"/>
      <c r="AF569" s="4"/>
      <c r="AG569" s="4"/>
      <c r="AH569" s="4"/>
      <c r="AI569" s="4"/>
      <c r="AJ569" s="4"/>
      <c r="AK569" s="4"/>
      <c r="AL569" s="4"/>
      <c r="AM569" s="4"/>
      <c r="AN569" s="4"/>
      <c r="AO569" s="4"/>
      <c r="AP569" s="4"/>
      <c r="AQ569" s="4"/>
    </row>
    <row r="570" ht="12.75" customHeight="1">
      <c r="A570" s="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4"/>
      <c r="AC570" s="4"/>
      <c r="AD570" s="4"/>
      <c r="AE570" s="4"/>
      <c r="AF570" s="4"/>
      <c r="AG570" s="4"/>
      <c r="AH570" s="4"/>
      <c r="AI570" s="4"/>
      <c r="AJ570" s="4"/>
      <c r="AK570" s="4"/>
      <c r="AL570" s="4"/>
      <c r="AM570" s="4"/>
      <c r="AN570" s="4"/>
      <c r="AO570" s="4"/>
      <c r="AP570" s="4"/>
      <c r="AQ570" s="4"/>
    </row>
    <row r="571" ht="12.75" customHeight="1">
      <c r="A571" s="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4"/>
      <c r="AC571" s="4"/>
      <c r="AD571" s="4"/>
      <c r="AE571" s="4"/>
      <c r="AF571" s="4"/>
      <c r="AG571" s="4"/>
      <c r="AH571" s="4"/>
      <c r="AI571" s="4"/>
      <c r="AJ571" s="4"/>
      <c r="AK571" s="4"/>
      <c r="AL571" s="4"/>
      <c r="AM571" s="4"/>
      <c r="AN571" s="4"/>
      <c r="AO571" s="4"/>
      <c r="AP571" s="4"/>
      <c r="AQ571" s="4"/>
    </row>
    <row r="572" ht="12.75" customHeight="1">
      <c r="A572" s="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4"/>
      <c r="AC572" s="4"/>
      <c r="AD572" s="4"/>
      <c r="AE572" s="4"/>
      <c r="AF572" s="4"/>
      <c r="AG572" s="4"/>
      <c r="AH572" s="4"/>
      <c r="AI572" s="4"/>
      <c r="AJ572" s="4"/>
      <c r="AK572" s="4"/>
      <c r="AL572" s="4"/>
      <c r="AM572" s="4"/>
      <c r="AN572" s="4"/>
      <c r="AO572" s="4"/>
      <c r="AP572" s="4"/>
      <c r="AQ572" s="4"/>
    </row>
    <row r="573" ht="12.75" customHeight="1">
      <c r="A573" s="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4"/>
      <c r="AC573" s="4"/>
      <c r="AD573" s="4"/>
      <c r="AE573" s="4"/>
      <c r="AF573" s="4"/>
      <c r="AG573" s="4"/>
      <c r="AH573" s="4"/>
      <c r="AI573" s="4"/>
      <c r="AJ573" s="4"/>
      <c r="AK573" s="4"/>
      <c r="AL573" s="4"/>
      <c r="AM573" s="4"/>
      <c r="AN573" s="4"/>
      <c r="AO573" s="4"/>
      <c r="AP573" s="4"/>
      <c r="AQ573" s="4"/>
    </row>
    <row r="574" ht="12.75" customHeight="1">
      <c r="A574" s="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4"/>
      <c r="AC574" s="4"/>
      <c r="AD574" s="4"/>
      <c r="AE574" s="4"/>
      <c r="AF574" s="4"/>
      <c r="AG574" s="4"/>
      <c r="AH574" s="4"/>
      <c r="AI574" s="4"/>
      <c r="AJ574" s="4"/>
      <c r="AK574" s="4"/>
      <c r="AL574" s="4"/>
      <c r="AM574" s="4"/>
      <c r="AN574" s="4"/>
      <c r="AO574" s="4"/>
      <c r="AP574" s="4"/>
      <c r="AQ574" s="4"/>
    </row>
    <row r="575" ht="12.75" customHeight="1">
      <c r="A575" s="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4"/>
      <c r="AC575" s="4"/>
      <c r="AD575" s="4"/>
      <c r="AE575" s="4"/>
      <c r="AF575" s="4"/>
      <c r="AG575" s="4"/>
      <c r="AH575" s="4"/>
      <c r="AI575" s="4"/>
      <c r="AJ575" s="4"/>
      <c r="AK575" s="4"/>
      <c r="AL575" s="4"/>
      <c r="AM575" s="4"/>
      <c r="AN575" s="4"/>
      <c r="AO575" s="4"/>
      <c r="AP575" s="4"/>
      <c r="AQ575" s="4"/>
    </row>
    <row r="576" ht="12.75" customHeight="1">
      <c r="A576" s="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4"/>
      <c r="AC576" s="4"/>
      <c r="AD576" s="4"/>
      <c r="AE576" s="4"/>
      <c r="AF576" s="4"/>
      <c r="AG576" s="4"/>
      <c r="AH576" s="4"/>
      <c r="AI576" s="4"/>
      <c r="AJ576" s="4"/>
      <c r="AK576" s="4"/>
      <c r="AL576" s="4"/>
      <c r="AM576" s="4"/>
      <c r="AN576" s="4"/>
      <c r="AO576" s="4"/>
      <c r="AP576" s="4"/>
      <c r="AQ576" s="4"/>
    </row>
    <row r="577" ht="12.75" customHeight="1">
      <c r="A577" s="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4"/>
      <c r="AC577" s="4"/>
      <c r="AD577" s="4"/>
      <c r="AE577" s="4"/>
      <c r="AF577" s="4"/>
      <c r="AG577" s="4"/>
      <c r="AH577" s="4"/>
      <c r="AI577" s="4"/>
      <c r="AJ577" s="4"/>
      <c r="AK577" s="4"/>
      <c r="AL577" s="4"/>
      <c r="AM577" s="4"/>
      <c r="AN577" s="4"/>
      <c r="AO577" s="4"/>
      <c r="AP577" s="4"/>
      <c r="AQ577" s="4"/>
    </row>
    <row r="578" ht="12.75" customHeight="1">
      <c r="A578" s="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4"/>
      <c r="AC578" s="4"/>
      <c r="AD578" s="4"/>
      <c r="AE578" s="4"/>
      <c r="AF578" s="4"/>
      <c r="AG578" s="4"/>
      <c r="AH578" s="4"/>
      <c r="AI578" s="4"/>
      <c r="AJ578" s="4"/>
      <c r="AK578" s="4"/>
      <c r="AL578" s="4"/>
      <c r="AM578" s="4"/>
      <c r="AN578" s="4"/>
      <c r="AO578" s="4"/>
      <c r="AP578" s="4"/>
      <c r="AQ578" s="4"/>
    </row>
    <row r="579" ht="12.75" customHeight="1">
      <c r="A579" s="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4"/>
      <c r="AC579" s="4"/>
      <c r="AD579" s="4"/>
      <c r="AE579" s="4"/>
      <c r="AF579" s="4"/>
      <c r="AG579" s="4"/>
      <c r="AH579" s="4"/>
      <c r="AI579" s="4"/>
      <c r="AJ579" s="4"/>
      <c r="AK579" s="4"/>
      <c r="AL579" s="4"/>
      <c r="AM579" s="4"/>
      <c r="AN579" s="4"/>
      <c r="AO579" s="4"/>
      <c r="AP579" s="4"/>
      <c r="AQ579" s="4"/>
    </row>
    <row r="580" ht="12.75" customHeight="1">
      <c r="A580" s="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4"/>
      <c r="AC580" s="4"/>
      <c r="AD580" s="4"/>
      <c r="AE580" s="4"/>
      <c r="AF580" s="4"/>
      <c r="AG580" s="4"/>
      <c r="AH580" s="4"/>
      <c r="AI580" s="4"/>
      <c r="AJ580" s="4"/>
      <c r="AK580" s="4"/>
      <c r="AL580" s="4"/>
      <c r="AM580" s="4"/>
      <c r="AN580" s="4"/>
      <c r="AO580" s="4"/>
      <c r="AP580" s="4"/>
      <c r="AQ580" s="4"/>
    </row>
    <row r="581" ht="12.75" customHeight="1">
      <c r="A581" s="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4"/>
      <c r="AC581" s="4"/>
      <c r="AD581" s="4"/>
      <c r="AE581" s="4"/>
      <c r="AF581" s="4"/>
      <c r="AG581" s="4"/>
      <c r="AH581" s="4"/>
      <c r="AI581" s="4"/>
      <c r="AJ581" s="4"/>
      <c r="AK581" s="4"/>
      <c r="AL581" s="4"/>
      <c r="AM581" s="4"/>
      <c r="AN581" s="4"/>
      <c r="AO581" s="4"/>
      <c r="AP581" s="4"/>
      <c r="AQ581" s="4"/>
    </row>
    <row r="582" ht="12.75" customHeight="1">
      <c r="A582" s="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4"/>
      <c r="AC582" s="4"/>
      <c r="AD582" s="4"/>
      <c r="AE582" s="4"/>
      <c r="AF582" s="4"/>
      <c r="AG582" s="4"/>
      <c r="AH582" s="4"/>
      <c r="AI582" s="4"/>
      <c r="AJ582" s="4"/>
      <c r="AK582" s="4"/>
      <c r="AL582" s="4"/>
      <c r="AM582" s="4"/>
      <c r="AN582" s="4"/>
      <c r="AO582" s="4"/>
      <c r="AP582" s="4"/>
      <c r="AQ582" s="4"/>
    </row>
    <row r="583" ht="12.75" customHeight="1">
      <c r="A583" s="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4"/>
      <c r="AC583" s="4"/>
      <c r="AD583" s="4"/>
      <c r="AE583" s="4"/>
      <c r="AF583" s="4"/>
      <c r="AG583" s="4"/>
      <c r="AH583" s="4"/>
      <c r="AI583" s="4"/>
      <c r="AJ583" s="4"/>
      <c r="AK583" s="4"/>
      <c r="AL583" s="4"/>
      <c r="AM583" s="4"/>
      <c r="AN583" s="4"/>
      <c r="AO583" s="4"/>
      <c r="AP583" s="4"/>
      <c r="AQ583" s="4"/>
    </row>
    <row r="584" ht="12.75" customHeight="1">
      <c r="A584" s="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4"/>
      <c r="AC584" s="4"/>
      <c r="AD584" s="4"/>
      <c r="AE584" s="4"/>
      <c r="AF584" s="4"/>
      <c r="AG584" s="4"/>
      <c r="AH584" s="4"/>
      <c r="AI584" s="4"/>
      <c r="AJ584" s="4"/>
      <c r="AK584" s="4"/>
      <c r="AL584" s="4"/>
      <c r="AM584" s="4"/>
      <c r="AN584" s="4"/>
      <c r="AO584" s="4"/>
      <c r="AP584" s="4"/>
      <c r="AQ584" s="4"/>
    </row>
    <row r="585" ht="12.75" customHeight="1">
      <c r="A585" s="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4"/>
      <c r="AC585" s="4"/>
      <c r="AD585" s="4"/>
      <c r="AE585" s="4"/>
      <c r="AF585" s="4"/>
      <c r="AG585" s="4"/>
      <c r="AH585" s="4"/>
      <c r="AI585" s="4"/>
      <c r="AJ585" s="4"/>
      <c r="AK585" s="4"/>
      <c r="AL585" s="4"/>
      <c r="AM585" s="4"/>
      <c r="AN585" s="4"/>
      <c r="AO585" s="4"/>
      <c r="AP585" s="4"/>
      <c r="AQ585" s="4"/>
    </row>
    <row r="586" ht="12.75" customHeight="1">
      <c r="A586" s="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4"/>
      <c r="AC586" s="4"/>
      <c r="AD586" s="4"/>
      <c r="AE586" s="4"/>
      <c r="AF586" s="4"/>
      <c r="AG586" s="4"/>
      <c r="AH586" s="4"/>
      <c r="AI586" s="4"/>
      <c r="AJ586" s="4"/>
      <c r="AK586" s="4"/>
      <c r="AL586" s="4"/>
      <c r="AM586" s="4"/>
      <c r="AN586" s="4"/>
      <c r="AO586" s="4"/>
      <c r="AP586" s="4"/>
      <c r="AQ586" s="4"/>
    </row>
    <row r="587" ht="12.75" customHeight="1">
      <c r="A587" s="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4"/>
      <c r="AC587" s="4"/>
      <c r="AD587" s="4"/>
      <c r="AE587" s="4"/>
      <c r="AF587" s="4"/>
      <c r="AG587" s="4"/>
      <c r="AH587" s="4"/>
      <c r="AI587" s="4"/>
      <c r="AJ587" s="4"/>
      <c r="AK587" s="4"/>
      <c r="AL587" s="4"/>
      <c r="AM587" s="4"/>
      <c r="AN587" s="4"/>
      <c r="AO587" s="4"/>
      <c r="AP587" s="4"/>
      <c r="AQ587" s="4"/>
    </row>
    <row r="588" ht="12.75" customHeight="1">
      <c r="A588" s="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4"/>
      <c r="AC588" s="4"/>
      <c r="AD588" s="4"/>
      <c r="AE588" s="4"/>
      <c r="AF588" s="4"/>
      <c r="AG588" s="4"/>
      <c r="AH588" s="4"/>
      <c r="AI588" s="4"/>
      <c r="AJ588" s="4"/>
      <c r="AK588" s="4"/>
      <c r="AL588" s="4"/>
      <c r="AM588" s="4"/>
      <c r="AN588" s="4"/>
      <c r="AO588" s="4"/>
      <c r="AP588" s="4"/>
      <c r="AQ588" s="4"/>
    </row>
    <row r="589" ht="12.75" customHeight="1">
      <c r="A589" s="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4"/>
      <c r="AC589" s="4"/>
      <c r="AD589" s="4"/>
      <c r="AE589" s="4"/>
      <c r="AF589" s="4"/>
      <c r="AG589" s="4"/>
      <c r="AH589" s="4"/>
      <c r="AI589" s="4"/>
      <c r="AJ589" s="4"/>
      <c r="AK589" s="4"/>
      <c r="AL589" s="4"/>
      <c r="AM589" s="4"/>
      <c r="AN589" s="4"/>
      <c r="AO589" s="4"/>
      <c r="AP589" s="4"/>
      <c r="AQ589" s="4"/>
    </row>
    <row r="590" ht="12.75" customHeight="1">
      <c r="A590" s="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4"/>
      <c r="AC590" s="4"/>
      <c r="AD590" s="4"/>
      <c r="AE590" s="4"/>
      <c r="AF590" s="4"/>
      <c r="AG590" s="4"/>
      <c r="AH590" s="4"/>
      <c r="AI590" s="4"/>
      <c r="AJ590" s="4"/>
      <c r="AK590" s="4"/>
      <c r="AL590" s="4"/>
      <c r="AM590" s="4"/>
      <c r="AN590" s="4"/>
      <c r="AO590" s="4"/>
      <c r="AP590" s="4"/>
      <c r="AQ590" s="4"/>
    </row>
    <row r="591" ht="12.75" customHeight="1">
      <c r="A591" s="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4"/>
      <c r="AC591" s="4"/>
      <c r="AD591" s="4"/>
      <c r="AE591" s="4"/>
      <c r="AF591" s="4"/>
      <c r="AG591" s="4"/>
      <c r="AH591" s="4"/>
      <c r="AI591" s="4"/>
      <c r="AJ591" s="4"/>
      <c r="AK591" s="4"/>
      <c r="AL591" s="4"/>
      <c r="AM591" s="4"/>
      <c r="AN591" s="4"/>
      <c r="AO591" s="4"/>
      <c r="AP591" s="4"/>
      <c r="AQ591" s="4"/>
    </row>
    <row r="592" ht="12.75" customHeight="1">
      <c r="A592" s="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4"/>
      <c r="AC592" s="4"/>
      <c r="AD592" s="4"/>
      <c r="AE592" s="4"/>
      <c r="AF592" s="4"/>
      <c r="AG592" s="4"/>
      <c r="AH592" s="4"/>
      <c r="AI592" s="4"/>
      <c r="AJ592" s="4"/>
      <c r="AK592" s="4"/>
      <c r="AL592" s="4"/>
      <c r="AM592" s="4"/>
      <c r="AN592" s="4"/>
      <c r="AO592" s="4"/>
      <c r="AP592" s="4"/>
      <c r="AQ592" s="4"/>
    </row>
    <row r="593" ht="12.75" customHeight="1">
      <c r="A593" s="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4"/>
      <c r="AC593" s="4"/>
      <c r="AD593" s="4"/>
      <c r="AE593" s="4"/>
      <c r="AF593" s="4"/>
      <c r="AG593" s="4"/>
      <c r="AH593" s="4"/>
      <c r="AI593" s="4"/>
      <c r="AJ593" s="4"/>
      <c r="AK593" s="4"/>
      <c r="AL593" s="4"/>
      <c r="AM593" s="4"/>
      <c r="AN593" s="4"/>
      <c r="AO593" s="4"/>
      <c r="AP593" s="4"/>
      <c r="AQ593" s="4"/>
    </row>
    <row r="594" ht="12.75" customHeight="1">
      <c r="A594" s="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4"/>
      <c r="AC594" s="4"/>
      <c r="AD594" s="4"/>
      <c r="AE594" s="4"/>
      <c r="AF594" s="4"/>
      <c r="AG594" s="4"/>
      <c r="AH594" s="4"/>
      <c r="AI594" s="4"/>
      <c r="AJ594" s="4"/>
      <c r="AK594" s="4"/>
      <c r="AL594" s="4"/>
      <c r="AM594" s="4"/>
      <c r="AN594" s="4"/>
      <c r="AO594" s="4"/>
      <c r="AP594" s="4"/>
      <c r="AQ594" s="4"/>
    </row>
    <row r="595" ht="12.75" customHeight="1">
      <c r="A595" s="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4"/>
      <c r="AC595" s="4"/>
      <c r="AD595" s="4"/>
      <c r="AE595" s="4"/>
      <c r="AF595" s="4"/>
      <c r="AG595" s="4"/>
      <c r="AH595" s="4"/>
      <c r="AI595" s="4"/>
      <c r="AJ595" s="4"/>
      <c r="AK595" s="4"/>
      <c r="AL595" s="4"/>
      <c r="AM595" s="4"/>
      <c r="AN595" s="4"/>
      <c r="AO595" s="4"/>
      <c r="AP595" s="4"/>
      <c r="AQ595" s="4"/>
    </row>
    <row r="596" ht="12.75" customHeight="1">
      <c r="A596" s="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4"/>
      <c r="AC596" s="4"/>
      <c r="AD596" s="4"/>
      <c r="AE596" s="4"/>
      <c r="AF596" s="4"/>
      <c r="AG596" s="4"/>
      <c r="AH596" s="4"/>
      <c r="AI596" s="4"/>
      <c r="AJ596" s="4"/>
      <c r="AK596" s="4"/>
      <c r="AL596" s="4"/>
      <c r="AM596" s="4"/>
      <c r="AN596" s="4"/>
      <c r="AO596" s="4"/>
      <c r="AP596" s="4"/>
      <c r="AQ596" s="4"/>
    </row>
    <row r="597" ht="12.75" customHeight="1">
      <c r="A597" s="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4"/>
      <c r="AC597" s="4"/>
      <c r="AD597" s="4"/>
      <c r="AE597" s="4"/>
      <c r="AF597" s="4"/>
      <c r="AG597" s="4"/>
      <c r="AH597" s="4"/>
      <c r="AI597" s="4"/>
      <c r="AJ597" s="4"/>
      <c r="AK597" s="4"/>
      <c r="AL597" s="4"/>
      <c r="AM597" s="4"/>
      <c r="AN597" s="4"/>
      <c r="AO597" s="4"/>
      <c r="AP597" s="4"/>
      <c r="AQ597" s="4"/>
    </row>
    <row r="598" ht="12.75" customHeight="1">
      <c r="A598" s="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4"/>
      <c r="AC598" s="4"/>
      <c r="AD598" s="4"/>
      <c r="AE598" s="4"/>
      <c r="AF598" s="4"/>
      <c r="AG598" s="4"/>
      <c r="AH598" s="4"/>
      <c r="AI598" s="4"/>
      <c r="AJ598" s="4"/>
      <c r="AK598" s="4"/>
      <c r="AL598" s="4"/>
      <c r="AM598" s="4"/>
      <c r="AN598" s="4"/>
      <c r="AO598" s="4"/>
      <c r="AP598" s="4"/>
      <c r="AQ598" s="4"/>
    </row>
    <row r="599" ht="12.75" customHeight="1">
      <c r="A599" s="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4"/>
      <c r="AC599" s="4"/>
      <c r="AD599" s="4"/>
      <c r="AE599" s="4"/>
      <c r="AF599" s="4"/>
      <c r="AG599" s="4"/>
      <c r="AH599" s="4"/>
      <c r="AI599" s="4"/>
      <c r="AJ599" s="4"/>
      <c r="AK599" s="4"/>
      <c r="AL599" s="4"/>
      <c r="AM599" s="4"/>
      <c r="AN599" s="4"/>
      <c r="AO599" s="4"/>
      <c r="AP599" s="4"/>
      <c r="AQ599" s="4"/>
    </row>
    <row r="600" ht="12.75" customHeight="1">
      <c r="A600" s="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4"/>
      <c r="AC600" s="4"/>
      <c r="AD600" s="4"/>
      <c r="AE600" s="4"/>
      <c r="AF600" s="4"/>
      <c r="AG600" s="4"/>
      <c r="AH600" s="4"/>
      <c r="AI600" s="4"/>
      <c r="AJ600" s="4"/>
      <c r="AK600" s="4"/>
      <c r="AL600" s="4"/>
      <c r="AM600" s="4"/>
      <c r="AN600" s="4"/>
      <c r="AO600" s="4"/>
      <c r="AP600" s="4"/>
      <c r="AQ600" s="4"/>
    </row>
    <row r="601" ht="12.75" customHeight="1">
      <c r="A601" s="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4"/>
      <c r="AC601" s="4"/>
      <c r="AD601" s="4"/>
      <c r="AE601" s="4"/>
      <c r="AF601" s="4"/>
      <c r="AG601" s="4"/>
      <c r="AH601" s="4"/>
      <c r="AI601" s="4"/>
      <c r="AJ601" s="4"/>
      <c r="AK601" s="4"/>
      <c r="AL601" s="4"/>
      <c r="AM601" s="4"/>
      <c r="AN601" s="4"/>
      <c r="AO601" s="4"/>
      <c r="AP601" s="4"/>
      <c r="AQ601" s="4"/>
    </row>
    <row r="602" ht="12.75" customHeight="1">
      <c r="A602" s="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4"/>
      <c r="AC602" s="4"/>
      <c r="AD602" s="4"/>
      <c r="AE602" s="4"/>
      <c r="AF602" s="4"/>
      <c r="AG602" s="4"/>
      <c r="AH602" s="4"/>
      <c r="AI602" s="4"/>
      <c r="AJ602" s="4"/>
      <c r="AK602" s="4"/>
      <c r="AL602" s="4"/>
      <c r="AM602" s="4"/>
      <c r="AN602" s="4"/>
      <c r="AO602" s="4"/>
      <c r="AP602" s="4"/>
      <c r="AQ602" s="4"/>
    </row>
    <row r="603" ht="12.75" customHeight="1">
      <c r="A603" s="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4"/>
      <c r="AC603" s="4"/>
      <c r="AD603" s="4"/>
      <c r="AE603" s="4"/>
      <c r="AF603" s="4"/>
      <c r="AG603" s="4"/>
      <c r="AH603" s="4"/>
      <c r="AI603" s="4"/>
      <c r="AJ603" s="4"/>
      <c r="AK603" s="4"/>
      <c r="AL603" s="4"/>
      <c r="AM603" s="4"/>
      <c r="AN603" s="4"/>
      <c r="AO603" s="4"/>
      <c r="AP603" s="4"/>
      <c r="AQ603" s="4"/>
    </row>
    <row r="604" ht="12.75" customHeight="1">
      <c r="A604" s="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4"/>
      <c r="AC604" s="4"/>
      <c r="AD604" s="4"/>
      <c r="AE604" s="4"/>
      <c r="AF604" s="4"/>
      <c r="AG604" s="4"/>
      <c r="AH604" s="4"/>
      <c r="AI604" s="4"/>
      <c r="AJ604" s="4"/>
      <c r="AK604" s="4"/>
      <c r="AL604" s="4"/>
      <c r="AM604" s="4"/>
      <c r="AN604" s="4"/>
      <c r="AO604" s="4"/>
      <c r="AP604" s="4"/>
      <c r="AQ604" s="4"/>
    </row>
    <row r="605" ht="12.75" customHeight="1">
      <c r="A605" s="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4"/>
      <c r="AC605" s="4"/>
      <c r="AD605" s="4"/>
      <c r="AE605" s="4"/>
      <c r="AF605" s="4"/>
      <c r="AG605" s="4"/>
      <c r="AH605" s="4"/>
      <c r="AI605" s="4"/>
      <c r="AJ605" s="4"/>
      <c r="AK605" s="4"/>
      <c r="AL605" s="4"/>
      <c r="AM605" s="4"/>
      <c r="AN605" s="4"/>
      <c r="AO605" s="4"/>
      <c r="AP605" s="4"/>
      <c r="AQ605" s="4"/>
    </row>
    <row r="606" ht="12.75" customHeight="1">
      <c r="A606" s="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4"/>
      <c r="AC606" s="4"/>
      <c r="AD606" s="4"/>
      <c r="AE606" s="4"/>
      <c r="AF606" s="4"/>
      <c r="AG606" s="4"/>
      <c r="AH606" s="4"/>
      <c r="AI606" s="4"/>
      <c r="AJ606" s="4"/>
      <c r="AK606" s="4"/>
      <c r="AL606" s="4"/>
      <c r="AM606" s="4"/>
      <c r="AN606" s="4"/>
      <c r="AO606" s="4"/>
      <c r="AP606" s="4"/>
      <c r="AQ606" s="4"/>
    </row>
    <row r="607" ht="12.75" customHeight="1">
      <c r="A607" s="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4"/>
      <c r="AC607" s="4"/>
      <c r="AD607" s="4"/>
      <c r="AE607" s="4"/>
      <c r="AF607" s="4"/>
      <c r="AG607" s="4"/>
      <c r="AH607" s="4"/>
      <c r="AI607" s="4"/>
      <c r="AJ607" s="4"/>
      <c r="AK607" s="4"/>
      <c r="AL607" s="4"/>
      <c r="AM607" s="4"/>
      <c r="AN607" s="4"/>
      <c r="AO607" s="4"/>
      <c r="AP607" s="4"/>
      <c r="AQ607" s="4"/>
    </row>
    <row r="608" ht="12.75" customHeight="1">
      <c r="A608" s="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4"/>
      <c r="AC608" s="4"/>
      <c r="AD608" s="4"/>
      <c r="AE608" s="4"/>
      <c r="AF608" s="4"/>
      <c r="AG608" s="4"/>
      <c r="AH608" s="4"/>
      <c r="AI608" s="4"/>
      <c r="AJ608" s="4"/>
      <c r="AK608" s="4"/>
      <c r="AL608" s="4"/>
      <c r="AM608" s="4"/>
      <c r="AN608" s="4"/>
      <c r="AO608" s="4"/>
      <c r="AP608" s="4"/>
      <c r="AQ608" s="4"/>
    </row>
    <row r="609" ht="12.75" customHeight="1">
      <c r="A609" s="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4"/>
      <c r="AC609" s="4"/>
      <c r="AD609" s="4"/>
      <c r="AE609" s="4"/>
      <c r="AF609" s="4"/>
      <c r="AG609" s="4"/>
      <c r="AH609" s="4"/>
      <c r="AI609" s="4"/>
      <c r="AJ609" s="4"/>
      <c r="AK609" s="4"/>
      <c r="AL609" s="4"/>
      <c r="AM609" s="4"/>
      <c r="AN609" s="4"/>
      <c r="AO609" s="4"/>
      <c r="AP609" s="4"/>
      <c r="AQ609" s="4"/>
    </row>
    <row r="610" ht="12.75" customHeight="1">
      <c r="A610" s="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4"/>
      <c r="AC610" s="4"/>
      <c r="AD610" s="4"/>
      <c r="AE610" s="4"/>
      <c r="AF610" s="4"/>
      <c r="AG610" s="4"/>
      <c r="AH610" s="4"/>
      <c r="AI610" s="4"/>
      <c r="AJ610" s="4"/>
      <c r="AK610" s="4"/>
      <c r="AL610" s="4"/>
      <c r="AM610" s="4"/>
      <c r="AN610" s="4"/>
      <c r="AO610" s="4"/>
      <c r="AP610" s="4"/>
      <c r="AQ610" s="4"/>
    </row>
    <row r="611" ht="12.75" customHeight="1">
      <c r="A611" s="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4"/>
      <c r="AC611" s="4"/>
      <c r="AD611" s="4"/>
      <c r="AE611" s="4"/>
      <c r="AF611" s="4"/>
      <c r="AG611" s="4"/>
      <c r="AH611" s="4"/>
      <c r="AI611" s="4"/>
      <c r="AJ611" s="4"/>
      <c r="AK611" s="4"/>
      <c r="AL611" s="4"/>
      <c r="AM611" s="4"/>
      <c r="AN611" s="4"/>
      <c r="AO611" s="4"/>
      <c r="AP611" s="4"/>
      <c r="AQ611" s="4"/>
    </row>
    <row r="612" ht="12.75" customHeight="1">
      <c r="A612" s="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4"/>
      <c r="AC612" s="4"/>
      <c r="AD612" s="4"/>
      <c r="AE612" s="4"/>
      <c r="AF612" s="4"/>
      <c r="AG612" s="4"/>
      <c r="AH612" s="4"/>
      <c r="AI612" s="4"/>
      <c r="AJ612" s="4"/>
      <c r="AK612" s="4"/>
      <c r="AL612" s="4"/>
      <c r="AM612" s="4"/>
      <c r="AN612" s="4"/>
      <c r="AO612" s="4"/>
      <c r="AP612" s="4"/>
      <c r="AQ612" s="4"/>
    </row>
    <row r="613" ht="12.75" customHeight="1">
      <c r="A613" s="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4"/>
      <c r="AC613" s="4"/>
      <c r="AD613" s="4"/>
      <c r="AE613" s="4"/>
      <c r="AF613" s="4"/>
      <c r="AG613" s="4"/>
      <c r="AH613" s="4"/>
      <c r="AI613" s="4"/>
      <c r="AJ613" s="4"/>
      <c r="AK613" s="4"/>
      <c r="AL613" s="4"/>
      <c r="AM613" s="4"/>
      <c r="AN613" s="4"/>
      <c r="AO613" s="4"/>
      <c r="AP613" s="4"/>
      <c r="AQ613" s="4"/>
    </row>
    <row r="614" ht="12.75" customHeight="1">
      <c r="A614" s="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4"/>
      <c r="AC614" s="4"/>
      <c r="AD614" s="4"/>
      <c r="AE614" s="4"/>
      <c r="AF614" s="4"/>
      <c r="AG614" s="4"/>
      <c r="AH614" s="4"/>
      <c r="AI614" s="4"/>
      <c r="AJ614" s="4"/>
      <c r="AK614" s="4"/>
      <c r="AL614" s="4"/>
      <c r="AM614" s="4"/>
      <c r="AN614" s="4"/>
      <c r="AO614" s="4"/>
      <c r="AP614" s="4"/>
      <c r="AQ614" s="4"/>
    </row>
    <row r="615" ht="12.75" customHeight="1">
      <c r="A615" s="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4"/>
      <c r="AC615" s="4"/>
      <c r="AD615" s="4"/>
      <c r="AE615" s="4"/>
      <c r="AF615" s="4"/>
      <c r="AG615" s="4"/>
      <c r="AH615" s="4"/>
      <c r="AI615" s="4"/>
      <c r="AJ615" s="4"/>
      <c r="AK615" s="4"/>
      <c r="AL615" s="4"/>
      <c r="AM615" s="4"/>
      <c r="AN615" s="4"/>
      <c r="AO615" s="4"/>
      <c r="AP615" s="4"/>
      <c r="AQ615" s="4"/>
    </row>
    <row r="616" ht="12.75" customHeight="1">
      <c r="A616" s="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4"/>
      <c r="AC616" s="4"/>
      <c r="AD616" s="4"/>
      <c r="AE616" s="4"/>
      <c r="AF616" s="4"/>
      <c r="AG616" s="4"/>
      <c r="AH616" s="4"/>
      <c r="AI616" s="4"/>
      <c r="AJ616" s="4"/>
      <c r="AK616" s="4"/>
      <c r="AL616" s="4"/>
      <c r="AM616" s="4"/>
      <c r="AN616" s="4"/>
      <c r="AO616" s="4"/>
      <c r="AP616" s="4"/>
      <c r="AQ616" s="4"/>
    </row>
    <row r="617" ht="12.75" customHeight="1">
      <c r="A617" s="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4"/>
      <c r="AC617" s="4"/>
      <c r="AD617" s="4"/>
      <c r="AE617" s="4"/>
      <c r="AF617" s="4"/>
      <c r="AG617" s="4"/>
      <c r="AH617" s="4"/>
      <c r="AI617" s="4"/>
      <c r="AJ617" s="4"/>
      <c r="AK617" s="4"/>
      <c r="AL617" s="4"/>
      <c r="AM617" s="4"/>
      <c r="AN617" s="4"/>
      <c r="AO617" s="4"/>
      <c r="AP617" s="4"/>
      <c r="AQ617" s="4"/>
    </row>
    <row r="618" ht="12.75" customHeight="1">
      <c r="A618" s="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4"/>
      <c r="AC618" s="4"/>
      <c r="AD618" s="4"/>
      <c r="AE618" s="4"/>
      <c r="AF618" s="4"/>
      <c r="AG618" s="4"/>
      <c r="AH618" s="4"/>
      <c r="AI618" s="4"/>
      <c r="AJ618" s="4"/>
      <c r="AK618" s="4"/>
      <c r="AL618" s="4"/>
      <c r="AM618" s="4"/>
      <c r="AN618" s="4"/>
      <c r="AO618" s="4"/>
      <c r="AP618" s="4"/>
      <c r="AQ618" s="4"/>
    </row>
    <row r="619" ht="12.75" customHeight="1">
      <c r="A619" s="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4"/>
      <c r="AC619" s="4"/>
      <c r="AD619" s="4"/>
      <c r="AE619" s="4"/>
      <c r="AF619" s="4"/>
      <c r="AG619" s="4"/>
      <c r="AH619" s="4"/>
      <c r="AI619" s="4"/>
      <c r="AJ619" s="4"/>
      <c r="AK619" s="4"/>
      <c r="AL619" s="4"/>
      <c r="AM619" s="4"/>
      <c r="AN619" s="4"/>
      <c r="AO619" s="4"/>
      <c r="AP619" s="4"/>
      <c r="AQ619" s="4"/>
    </row>
    <row r="620" ht="12.75" customHeight="1">
      <c r="A620" s="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4"/>
      <c r="AC620" s="4"/>
      <c r="AD620" s="4"/>
      <c r="AE620" s="4"/>
      <c r="AF620" s="4"/>
      <c r="AG620" s="4"/>
      <c r="AH620" s="4"/>
      <c r="AI620" s="4"/>
      <c r="AJ620" s="4"/>
      <c r="AK620" s="4"/>
      <c r="AL620" s="4"/>
      <c r="AM620" s="4"/>
      <c r="AN620" s="4"/>
      <c r="AO620" s="4"/>
      <c r="AP620" s="4"/>
      <c r="AQ620" s="4"/>
    </row>
    <row r="621" ht="12.75" customHeight="1">
      <c r="A621" s="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4"/>
      <c r="AC621" s="4"/>
      <c r="AD621" s="4"/>
      <c r="AE621" s="4"/>
      <c r="AF621" s="4"/>
      <c r="AG621" s="4"/>
      <c r="AH621" s="4"/>
      <c r="AI621" s="4"/>
      <c r="AJ621" s="4"/>
      <c r="AK621" s="4"/>
      <c r="AL621" s="4"/>
      <c r="AM621" s="4"/>
      <c r="AN621" s="4"/>
      <c r="AO621" s="4"/>
      <c r="AP621" s="4"/>
      <c r="AQ621" s="4"/>
    </row>
    <row r="622" ht="12.75" customHeight="1">
      <c r="A622" s="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4"/>
      <c r="AC622" s="4"/>
      <c r="AD622" s="4"/>
      <c r="AE622" s="4"/>
      <c r="AF622" s="4"/>
      <c r="AG622" s="4"/>
      <c r="AH622" s="4"/>
      <c r="AI622" s="4"/>
      <c r="AJ622" s="4"/>
      <c r="AK622" s="4"/>
      <c r="AL622" s="4"/>
      <c r="AM622" s="4"/>
      <c r="AN622" s="4"/>
      <c r="AO622" s="4"/>
      <c r="AP622" s="4"/>
      <c r="AQ622" s="4"/>
    </row>
    <row r="623" ht="12.75" customHeight="1">
      <c r="A623" s="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4"/>
      <c r="AC623" s="4"/>
      <c r="AD623" s="4"/>
      <c r="AE623" s="4"/>
      <c r="AF623" s="4"/>
      <c r="AG623" s="4"/>
      <c r="AH623" s="4"/>
      <c r="AI623" s="4"/>
      <c r="AJ623" s="4"/>
      <c r="AK623" s="4"/>
      <c r="AL623" s="4"/>
      <c r="AM623" s="4"/>
      <c r="AN623" s="4"/>
      <c r="AO623" s="4"/>
      <c r="AP623" s="4"/>
      <c r="AQ623" s="4"/>
    </row>
    <row r="624" ht="12.75" customHeight="1">
      <c r="A624" s="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4"/>
      <c r="AC624" s="4"/>
      <c r="AD624" s="4"/>
      <c r="AE624" s="4"/>
      <c r="AF624" s="4"/>
      <c r="AG624" s="4"/>
      <c r="AH624" s="4"/>
      <c r="AI624" s="4"/>
      <c r="AJ624" s="4"/>
      <c r="AK624" s="4"/>
      <c r="AL624" s="4"/>
      <c r="AM624" s="4"/>
      <c r="AN624" s="4"/>
      <c r="AO624" s="4"/>
      <c r="AP624" s="4"/>
      <c r="AQ624" s="4"/>
    </row>
    <row r="625" ht="12.75" customHeight="1">
      <c r="A625" s="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4"/>
      <c r="AC625" s="4"/>
      <c r="AD625" s="4"/>
      <c r="AE625" s="4"/>
      <c r="AF625" s="4"/>
      <c r="AG625" s="4"/>
      <c r="AH625" s="4"/>
      <c r="AI625" s="4"/>
      <c r="AJ625" s="4"/>
      <c r="AK625" s="4"/>
      <c r="AL625" s="4"/>
      <c r="AM625" s="4"/>
      <c r="AN625" s="4"/>
      <c r="AO625" s="4"/>
      <c r="AP625" s="4"/>
      <c r="AQ625" s="4"/>
    </row>
    <row r="626" ht="12.75" customHeight="1">
      <c r="A626" s="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4"/>
      <c r="AC626" s="4"/>
      <c r="AD626" s="4"/>
      <c r="AE626" s="4"/>
      <c r="AF626" s="4"/>
      <c r="AG626" s="4"/>
      <c r="AH626" s="4"/>
      <c r="AI626" s="4"/>
      <c r="AJ626" s="4"/>
      <c r="AK626" s="4"/>
      <c r="AL626" s="4"/>
      <c r="AM626" s="4"/>
      <c r="AN626" s="4"/>
      <c r="AO626" s="4"/>
      <c r="AP626" s="4"/>
      <c r="AQ626" s="4"/>
    </row>
    <row r="627" ht="12.75" customHeight="1">
      <c r="A627" s="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4"/>
      <c r="AC627" s="4"/>
      <c r="AD627" s="4"/>
      <c r="AE627" s="4"/>
      <c r="AF627" s="4"/>
      <c r="AG627" s="4"/>
      <c r="AH627" s="4"/>
      <c r="AI627" s="4"/>
      <c r="AJ627" s="4"/>
      <c r="AK627" s="4"/>
      <c r="AL627" s="4"/>
      <c r="AM627" s="4"/>
      <c r="AN627" s="4"/>
      <c r="AO627" s="4"/>
      <c r="AP627" s="4"/>
      <c r="AQ627" s="4"/>
    </row>
    <row r="628" ht="12.75" customHeight="1">
      <c r="A628" s="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4"/>
      <c r="AC628" s="4"/>
      <c r="AD628" s="4"/>
      <c r="AE628" s="4"/>
      <c r="AF628" s="4"/>
      <c r="AG628" s="4"/>
      <c r="AH628" s="4"/>
      <c r="AI628" s="4"/>
      <c r="AJ628" s="4"/>
      <c r="AK628" s="4"/>
      <c r="AL628" s="4"/>
      <c r="AM628" s="4"/>
      <c r="AN628" s="4"/>
      <c r="AO628" s="4"/>
      <c r="AP628" s="4"/>
      <c r="AQ628" s="4"/>
    </row>
    <row r="629" ht="12.75" customHeight="1">
      <c r="A629" s="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4"/>
      <c r="AC629" s="4"/>
      <c r="AD629" s="4"/>
      <c r="AE629" s="4"/>
      <c r="AF629" s="4"/>
      <c r="AG629" s="4"/>
      <c r="AH629" s="4"/>
      <c r="AI629" s="4"/>
      <c r="AJ629" s="4"/>
      <c r="AK629" s="4"/>
      <c r="AL629" s="4"/>
      <c r="AM629" s="4"/>
      <c r="AN629" s="4"/>
      <c r="AO629" s="4"/>
      <c r="AP629" s="4"/>
      <c r="AQ629" s="4"/>
    </row>
    <row r="630" ht="12.75" customHeight="1">
      <c r="A630" s="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4"/>
      <c r="AC630" s="4"/>
      <c r="AD630" s="4"/>
      <c r="AE630" s="4"/>
      <c r="AF630" s="4"/>
      <c r="AG630" s="4"/>
      <c r="AH630" s="4"/>
      <c r="AI630" s="4"/>
      <c r="AJ630" s="4"/>
      <c r="AK630" s="4"/>
      <c r="AL630" s="4"/>
      <c r="AM630" s="4"/>
      <c r="AN630" s="4"/>
      <c r="AO630" s="4"/>
      <c r="AP630" s="4"/>
      <c r="AQ630" s="4"/>
    </row>
    <row r="631" ht="12.75" customHeight="1">
      <c r="A631" s="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4"/>
      <c r="AC631" s="4"/>
      <c r="AD631" s="4"/>
      <c r="AE631" s="4"/>
      <c r="AF631" s="4"/>
      <c r="AG631" s="4"/>
      <c r="AH631" s="4"/>
      <c r="AI631" s="4"/>
      <c r="AJ631" s="4"/>
      <c r="AK631" s="4"/>
      <c r="AL631" s="4"/>
      <c r="AM631" s="4"/>
      <c r="AN631" s="4"/>
      <c r="AO631" s="4"/>
      <c r="AP631" s="4"/>
      <c r="AQ631" s="4"/>
    </row>
    <row r="632" ht="12.75" customHeight="1">
      <c r="A632" s="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4"/>
      <c r="AC632" s="4"/>
      <c r="AD632" s="4"/>
      <c r="AE632" s="4"/>
      <c r="AF632" s="4"/>
      <c r="AG632" s="4"/>
      <c r="AH632" s="4"/>
      <c r="AI632" s="4"/>
      <c r="AJ632" s="4"/>
      <c r="AK632" s="4"/>
      <c r="AL632" s="4"/>
      <c r="AM632" s="4"/>
      <c r="AN632" s="4"/>
      <c r="AO632" s="4"/>
      <c r="AP632" s="4"/>
      <c r="AQ632" s="4"/>
    </row>
    <row r="633" ht="12.75" customHeight="1">
      <c r="A633" s="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4"/>
      <c r="AC633" s="4"/>
      <c r="AD633" s="4"/>
      <c r="AE633" s="4"/>
      <c r="AF633" s="4"/>
      <c r="AG633" s="4"/>
      <c r="AH633" s="4"/>
      <c r="AI633" s="4"/>
      <c r="AJ633" s="4"/>
      <c r="AK633" s="4"/>
      <c r="AL633" s="4"/>
      <c r="AM633" s="4"/>
      <c r="AN633" s="4"/>
      <c r="AO633" s="4"/>
      <c r="AP633" s="4"/>
      <c r="AQ633" s="4"/>
    </row>
    <row r="634" ht="12.75" customHeight="1">
      <c r="A634" s="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4"/>
      <c r="AC634" s="4"/>
      <c r="AD634" s="4"/>
      <c r="AE634" s="4"/>
      <c r="AF634" s="4"/>
      <c r="AG634" s="4"/>
      <c r="AH634" s="4"/>
      <c r="AI634" s="4"/>
      <c r="AJ634" s="4"/>
      <c r="AK634" s="4"/>
      <c r="AL634" s="4"/>
      <c r="AM634" s="4"/>
      <c r="AN634" s="4"/>
      <c r="AO634" s="4"/>
      <c r="AP634" s="4"/>
      <c r="AQ634" s="4"/>
    </row>
    <row r="635" ht="12.75" customHeight="1">
      <c r="A635" s="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4"/>
      <c r="AC635" s="4"/>
      <c r="AD635" s="4"/>
      <c r="AE635" s="4"/>
      <c r="AF635" s="4"/>
      <c r="AG635" s="4"/>
      <c r="AH635" s="4"/>
      <c r="AI635" s="4"/>
      <c r="AJ635" s="4"/>
      <c r="AK635" s="4"/>
      <c r="AL635" s="4"/>
      <c r="AM635" s="4"/>
      <c r="AN635" s="4"/>
      <c r="AO635" s="4"/>
      <c r="AP635" s="4"/>
      <c r="AQ635" s="4"/>
    </row>
    <row r="636" ht="12.75" customHeight="1">
      <c r="A636" s="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4"/>
      <c r="AC636" s="4"/>
      <c r="AD636" s="4"/>
      <c r="AE636" s="4"/>
      <c r="AF636" s="4"/>
      <c r="AG636" s="4"/>
      <c r="AH636" s="4"/>
      <c r="AI636" s="4"/>
      <c r="AJ636" s="4"/>
      <c r="AK636" s="4"/>
      <c r="AL636" s="4"/>
      <c r="AM636" s="4"/>
      <c r="AN636" s="4"/>
      <c r="AO636" s="4"/>
      <c r="AP636" s="4"/>
      <c r="AQ636" s="4"/>
    </row>
    <row r="637" ht="12.75" customHeight="1">
      <c r="A637" s="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4"/>
      <c r="AC637" s="4"/>
      <c r="AD637" s="4"/>
      <c r="AE637" s="4"/>
      <c r="AF637" s="4"/>
      <c r="AG637" s="4"/>
      <c r="AH637" s="4"/>
      <c r="AI637" s="4"/>
      <c r="AJ637" s="4"/>
      <c r="AK637" s="4"/>
      <c r="AL637" s="4"/>
      <c r="AM637" s="4"/>
      <c r="AN637" s="4"/>
      <c r="AO637" s="4"/>
      <c r="AP637" s="4"/>
      <c r="AQ637" s="4"/>
    </row>
    <row r="638" ht="12.75" customHeight="1">
      <c r="A638" s="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4"/>
      <c r="AC638" s="4"/>
      <c r="AD638" s="4"/>
      <c r="AE638" s="4"/>
      <c r="AF638" s="4"/>
      <c r="AG638" s="4"/>
      <c r="AH638" s="4"/>
      <c r="AI638" s="4"/>
      <c r="AJ638" s="4"/>
      <c r="AK638" s="4"/>
      <c r="AL638" s="4"/>
      <c r="AM638" s="4"/>
      <c r="AN638" s="4"/>
      <c r="AO638" s="4"/>
      <c r="AP638" s="4"/>
      <c r="AQ638" s="4"/>
    </row>
    <row r="639" ht="12.75" customHeight="1">
      <c r="A639" s="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4"/>
      <c r="AC639" s="4"/>
      <c r="AD639" s="4"/>
      <c r="AE639" s="4"/>
      <c r="AF639" s="4"/>
      <c r="AG639" s="4"/>
      <c r="AH639" s="4"/>
      <c r="AI639" s="4"/>
      <c r="AJ639" s="4"/>
      <c r="AK639" s="4"/>
      <c r="AL639" s="4"/>
      <c r="AM639" s="4"/>
      <c r="AN639" s="4"/>
      <c r="AO639" s="4"/>
      <c r="AP639" s="4"/>
      <c r="AQ639" s="4"/>
    </row>
    <row r="640" ht="12.75" customHeight="1">
      <c r="A640" s="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4"/>
      <c r="AC640" s="4"/>
      <c r="AD640" s="4"/>
      <c r="AE640" s="4"/>
      <c r="AF640" s="4"/>
      <c r="AG640" s="4"/>
      <c r="AH640" s="4"/>
      <c r="AI640" s="4"/>
      <c r="AJ640" s="4"/>
      <c r="AK640" s="4"/>
      <c r="AL640" s="4"/>
      <c r="AM640" s="4"/>
      <c r="AN640" s="4"/>
      <c r="AO640" s="4"/>
      <c r="AP640" s="4"/>
      <c r="AQ640" s="4"/>
    </row>
    <row r="641" ht="12.75" customHeight="1">
      <c r="A641" s="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4"/>
      <c r="AC641" s="4"/>
      <c r="AD641" s="4"/>
      <c r="AE641" s="4"/>
      <c r="AF641" s="4"/>
      <c r="AG641" s="4"/>
      <c r="AH641" s="4"/>
      <c r="AI641" s="4"/>
      <c r="AJ641" s="4"/>
      <c r="AK641" s="4"/>
      <c r="AL641" s="4"/>
      <c r="AM641" s="4"/>
      <c r="AN641" s="4"/>
      <c r="AO641" s="4"/>
      <c r="AP641" s="4"/>
      <c r="AQ641" s="4"/>
    </row>
    <row r="642" ht="12.75" customHeight="1">
      <c r="A642" s="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4"/>
      <c r="AC642" s="4"/>
      <c r="AD642" s="4"/>
      <c r="AE642" s="4"/>
      <c r="AF642" s="4"/>
      <c r="AG642" s="4"/>
      <c r="AH642" s="4"/>
      <c r="AI642" s="4"/>
      <c r="AJ642" s="4"/>
      <c r="AK642" s="4"/>
      <c r="AL642" s="4"/>
      <c r="AM642" s="4"/>
      <c r="AN642" s="4"/>
      <c r="AO642" s="4"/>
      <c r="AP642" s="4"/>
      <c r="AQ642" s="4"/>
    </row>
    <row r="643" ht="12.75" customHeight="1">
      <c r="A643" s="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4"/>
      <c r="AC643" s="4"/>
      <c r="AD643" s="4"/>
      <c r="AE643" s="4"/>
      <c r="AF643" s="4"/>
      <c r="AG643" s="4"/>
      <c r="AH643" s="4"/>
      <c r="AI643" s="4"/>
      <c r="AJ643" s="4"/>
      <c r="AK643" s="4"/>
      <c r="AL643" s="4"/>
      <c r="AM643" s="4"/>
      <c r="AN643" s="4"/>
      <c r="AO643" s="4"/>
      <c r="AP643" s="4"/>
      <c r="AQ643" s="4"/>
    </row>
    <row r="644" ht="12.75" customHeight="1">
      <c r="A644" s="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4"/>
      <c r="AC644" s="4"/>
      <c r="AD644" s="4"/>
      <c r="AE644" s="4"/>
      <c r="AF644" s="4"/>
      <c r="AG644" s="4"/>
      <c r="AH644" s="4"/>
      <c r="AI644" s="4"/>
      <c r="AJ644" s="4"/>
      <c r="AK644" s="4"/>
      <c r="AL644" s="4"/>
      <c r="AM644" s="4"/>
      <c r="AN644" s="4"/>
      <c r="AO644" s="4"/>
      <c r="AP644" s="4"/>
      <c r="AQ644" s="4"/>
    </row>
    <row r="645" ht="12.75" customHeight="1">
      <c r="A645" s="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4"/>
      <c r="AC645" s="4"/>
      <c r="AD645" s="4"/>
      <c r="AE645" s="4"/>
      <c r="AF645" s="4"/>
      <c r="AG645" s="4"/>
      <c r="AH645" s="4"/>
      <c r="AI645" s="4"/>
      <c r="AJ645" s="4"/>
      <c r="AK645" s="4"/>
      <c r="AL645" s="4"/>
      <c r="AM645" s="4"/>
      <c r="AN645" s="4"/>
      <c r="AO645" s="4"/>
      <c r="AP645" s="4"/>
      <c r="AQ645" s="4"/>
    </row>
    <row r="646" ht="12.75" customHeight="1">
      <c r="A646" s="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4"/>
      <c r="AC646" s="4"/>
      <c r="AD646" s="4"/>
      <c r="AE646" s="4"/>
      <c r="AF646" s="4"/>
      <c r="AG646" s="4"/>
      <c r="AH646" s="4"/>
      <c r="AI646" s="4"/>
      <c r="AJ646" s="4"/>
      <c r="AK646" s="4"/>
      <c r="AL646" s="4"/>
      <c r="AM646" s="4"/>
      <c r="AN646" s="4"/>
      <c r="AO646" s="4"/>
      <c r="AP646" s="4"/>
      <c r="AQ646" s="4"/>
    </row>
    <row r="647" ht="12.75" customHeight="1">
      <c r="A647" s="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4"/>
      <c r="AC647" s="4"/>
      <c r="AD647" s="4"/>
      <c r="AE647" s="4"/>
      <c r="AF647" s="4"/>
      <c r="AG647" s="4"/>
      <c r="AH647" s="4"/>
      <c r="AI647" s="4"/>
      <c r="AJ647" s="4"/>
      <c r="AK647" s="4"/>
      <c r="AL647" s="4"/>
      <c r="AM647" s="4"/>
      <c r="AN647" s="4"/>
      <c r="AO647" s="4"/>
      <c r="AP647" s="4"/>
      <c r="AQ647" s="4"/>
    </row>
    <row r="648" ht="12.75" customHeight="1">
      <c r="A648" s="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4"/>
      <c r="AC648" s="4"/>
      <c r="AD648" s="4"/>
      <c r="AE648" s="4"/>
      <c r="AF648" s="4"/>
      <c r="AG648" s="4"/>
      <c r="AH648" s="4"/>
      <c r="AI648" s="4"/>
      <c r="AJ648" s="4"/>
      <c r="AK648" s="4"/>
      <c r="AL648" s="4"/>
      <c r="AM648" s="4"/>
      <c r="AN648" s="4"/>
      <c r="AO648" s="4"/>
      <c r="AP648" s="4"/>
      <c r="AQ648" s="4"/>
    </row>
    <row r="649" ht="12.75" customHeight="1">
      <c r="A649" s="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4"/>
      <c r="AC649" s="4"/>
      <c r="AD649" s="4"/>
      <c r="AE649" s="4"/>
      <c r="AF649" s="4"/>
      <c r="AG649" s="4"/>
      <c r="AH649" s="4"/>
      <c r="AI649" s="4"/>
      <c r="AJ649" s="4"/>
      <c r="AK649" s="4"/>
      <c r="AL649" s="4"/>
      <c r="AM649" s="4"/>
      <c r="AN649" s="4"/>
      <c r="AO649" s="4"/>
      <c r="AP649" s="4"/>
      <c r="AQ649" s="4"/>
    </row>
    <row r="650" ht="12.75" customHeight="1">
      <c r="A650" s="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4"/>
      <c r="AC650" s="4"/>
      <c r="AD650" s="4"/>
      <c r="AE650" s="4"/>
      <c r="AF650" s="4"/>
      <c r="AG650" s="4"/>
      <c r="AH650" s="4"/>
      <c r="AI650" s="4"/>
      <c r="AJ650" s="4"/>
      <c r="AK650" s="4"/>
      <c r="AL650" s="4"/>
      <c r="AM650" s="4"/>
      <c r="AN650" s="4"/>
      <c r="AO650" s="4"/>
      <c r="AP650" s="4"/>
      <c r="AQ650" s="4"/>
    </row>
    <row r="651" ht="12.75" customHeight="1">
      <c r="A651" s="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4"/>
      <c r="AC651" s="4"/>
      <c r="AD651" s="4"/>
      <c r="AE651" s="4"/>
      <c r="AF651" s="4"/>
      <c r="AG651" s="4"/>
      <c r="AH651" s="4"/>
      <c r="AI651" s="4"/>
      <c r="AJ651" s="4"/>
      <c r="AK651" s="4"/>
      <c r="AL651" s="4"/>
      <c r="AM651" s="4"/>
      <c r="AN651" s="4"/>
      <c r="AO651" s="4"/>
      <c r="AP651" s="4"/>
      <c r="AQ651" s="4"/>
    </row>
    <row r="652" ht="12.75" customHeight="1">
      <c r="A652" s="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4"/>
      <c r="AC652" s="4"/>
      <c r="AD652" s="4"/>
      <c r="AE652" s="4"/>
      <c r="AF652" s="4"/>
      <c r="AG652" s="4"/>
      <c r="AH652" s="4"/>
      <c r="AI652" s="4"/>
      <c r="AJ652" s="4"/>
      <c r="AK652" s="4"/>
      <c r="AL652" s="4"/>
      <c r="AM652" s="4"/>
      <c r="AN652" s="4"/>
      <c r="AO652" s="4"/>
      <c r="AP652" s="4"/>
      <c r="AQ652" s="4"/>
    </row>
    <row r="653" ht="12.75" customHeight="1">
      <c r="A653" s="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4"/>
      <c r="AC653" s="4"/>
      <c r="AD653" s="4"/>
      <c r="AE653" s="4"/>
      <c r="AF653" s="4"/>
      <c r="AG653" s="4"/>
      <c r="AH653" s="4"/>
      <c r="AI653" s="4"/>
      <c r="AJ653" s="4"/>
      <c r="AK653" s="4"/>
      <c r="AL653" s="4"/>
      <c r="AM653" s="4"/>
      <c r="AN653" s="4"/>
      <c r="AO653" s="4"/>
      <c r="AP653" s="4"/>
      <c r="AQ653" s="4"/>
    </row>
    <row r="654" ht="12.75" customHeight="1">
      <c r="A654" s="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4"/>
      <c r="AC654" s="4"/>
      <c r="AD654" s="4"/>
      <c r="AE654" s="4"/>
      <c r="AF654" s="4"/>
      <c r="AG654" s="4"/>
      <c r="AH654" s="4"/>
      <c r="AI654" s="4"/>
      <c r="AJ654" s="4"/>
      <c r="AK654" s="4"/>
      <c r="AL654" s="4"/>
      <c r="AM654" s="4"/>
      <c r="AN654" s="4"/>
      <c r="AO654" s="4"/>
      <c r="AP654" s="4"/>
      <c r="AQ654" s="4"/>
    </row>
    <row r="655" ht="12.75" customHeight="1">
      <c r="A655" s="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4"/>
      <c r="AC655" s="4"/>
      <c r="AD655" s="4"/>
      <c r="AE655" s="4"/>
      <c r="AF655" s="4"/>
      <c r="AG655" s="4"/>
      <c r="AH655" s="4"/>
      <c r="AI655" s="4"/>
      <c r="AJ655" s="4"/>
      <c r="AK655" s="4"/>
      <c r="AL655" s="4"/>
      <c r="AM655" s="4"/>
      <c r="AN655" s="4"/>
      <c r="AO655" s="4"/>
      <c r="AP655" s="4"/>
      <c r="AQ655" s="4"/>
    </row>
    <row r="656" ht="12.75" customHeight="1">
      <c r="A656" s="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4"/>
      <c r="AC656" s="4"/>
      <c r="AD656" s="4"/>
      <c r="AE656" s="4"/>
      <c r="AF656" s="4"/>
      <c r="AG656" s="4"/>
      <c r="AH656" s="4"/>
      <c r="AI656" s="4"/>
      <c r="AJ656" s="4"/>
      <c r="AK656" s="4"/>
      <c r="AL656" s="4"/>
      <c r="AM656" s="4"/>
      <c r="AN656" s="4"/>
      <c r="AO656" s="4"/>
      <c r="AP656" s="4"/>
      <c r="AQ656" s="4"/>
    </row>
    <row r="657" ht="12.75" customHeight="1">
      <c r="A657" s="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4"/>
      <c r="AC657" s="4"/>
      <c r="AD657" s="4"/>
      <c r="AE657" s="4"/>
      <c r="AF657" s="4"/>
      <c r="AG657" s="4"/>
      <c r="AH657" s="4"/>
      <c r="AI657" s="4"/>
      <c r="AJ657" s="4"/>
      <c r="AK657" s="4"/>
      <c r="AL657" s="4"/>
      <c r="AM657" s="4"/>
      <c r="AN657" s="4"/>
      <c r="AO657" s="4"/>
      <c r="AP657" s="4"/>
      <c r="AQ657" s="4"/>
    </row>
    <row r="658" ht="12.75" customHeight="1">
      <c r="A658" s="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4"/>
      <c r="AC658" s="4"/>
      <c r="AD658" s="4"/>
      <c r="AE658" s="4"/>
      <c r="AF658" s="4"/>
      <c r="AG658" s="4"/>
      <c r="AH658" s="4"/>
      <c r="AI658" s="4"/>
      <c r="AJ658" s="4"/>
      <c r="AK658" s="4"/>
      <c r="AL658" s="4"/>
      <c r="AM658" s="4"/>
      <c r="AN658" s="4"/>
      <c r="AO658" s="4"/>
      <c r="AP658" s="4"/>
      <c r="AQ658" s="4"/>
    </row>
    <row r="659" ht="12.75" customHeight="1">
      <c r="A659" s="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4"/>
      <c r="AC659" s="4"/>
      <c r="AD659" s="4"/>
      <c r="AE659" s="4"/>
      <c r="AF659" s="4"/>
      <c r="AG659" s="4"/>
      <c r="AH659" s="4"/>
      <c r="AI659" s="4"/>
      <c r="AJ659" s="4"/>
      <c r="AK659" s="4"/>
      <c r="AL659" s="4"/>
      <c r="AM659" s="4"/>
      <c r="AN659" s="4"/>
      <c r="AO659" s="4"/>
      <c r="AP659" s="4"/>
      <c r="AQ659" s="4"/>
    </row>
    <row r="660" ht="12.75" customHeight="1">
      <c r="A660" s="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4"/>
      <c r="AC660" s="4"/>
      <c r="AD660" s="4"/>
      <c r="AE660" s="4"/>
      <c r="AF660" s="4"/>
      <c r="AG660" s="4"/>
      <c r="AH660" s="4"/>
      <c r="AI660" s="4"/>
      <c r="AJ660" s="4"/>
      <c r="AK660" s="4"/>
      <c r="AL660" s="4"/>
      <c r="AM660" s="4"/>
      <c r="AN660" s="4"/>
      <c r="AO660" s="4"/>
      <c r="AP660" s="4"/>
      <c r="AQ660" s="4"/>
    </row>
    <row r="661" ht="12.75" customHeight="1">
      <c r="A661" s="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4"/>
      <c r="AC661" s="4"/>
      <c r="AD661" s="4"/>
      <c r="AE661" s="4"/>
      <c r="AF661" s="4"/>
      <c r="AG661" s="4"/>
      <c r="AH661" s="4"/>
      <c r="AI661" s="4"/>
      <c r="AJ661" s="4"/>
      <c r="AK661" s="4"/>
      <c r="AL661" s="4"/>
      <c r="AM661" s="4"/>
      <c r="AN661" s="4"/>
      <c r="AO661" s="4"/>
      <c r="AP661" s="4"/>
      <c r="AQ661" s="4"/>
    </row>
    <row r="662" ht="12.75" customHeight="1">
      <c r="A662" s="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4"/>
      <c r="AC662" s="4"/>
      <c r="AD662" s="4"/>
      <c r="AE662" s="4"/>
      <c r="AF662" s="4"/>
      <c r="AG662" s="4"/>
      <c r="AH662" s="4"/>
      <c r="AI662" s="4"/>
      <c r="AJ662" s="4"/>
      <c r="AK662" s="4"/>
      <c r="AL662" s="4"/>
      <c r="AM662" s="4"/>
      <c r="AN662" s="4"/>
      <c r="AO662" s="4"/>
      <c r="AP662" s="4"/>
      <c r="AQ662" s="4"/>
    </row>
    <row r="663" ht="12.75" customHeight="1">
      <c r="A663" s="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4"/>
      <c r="AC663" s="4"/>
      <c r="AD663" s="4"/>
      <c r="AE663" s="4"/>
      <c r="AF663" s="4"/>
      <c r="AG663" s="4"/>
      <c r="AH663" s="4"/>
      <c r="AI663" s="4"/>
      <c r="AJ663" s="4"/>
      <c r="AK663" s="4"/>
      <c r="AL663" s="4"/>
      <c r="AM663" s="4"/>
      <c r="AN663" s="4"/>
      <c r="AO663" s="4"/>
      <c r="AP663" s="4"/>
      <c r="AQ663" s="4"/>
    </row>
    <row r="664" ht="12.75" customHeight="1">
      <c r="A664" s="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4"/>
      <c r="AC664" s="4"/>
      <c r="AD664" s="4"/>
      <c r="AE664" s="4"/>
      <c r="AF664" s="4"/>
      <c r="AG664" s="4"/>
      <c r="AH664" s="4"/>
      <c r="AI664" s="4"/>
      <c r="AJ664" s="4"/>
      <c r="AK664" s="4"/>
      <c r="AL664" s="4"/>
      <c r="AM664" s="4"/>
      <c r="AN664" s="4"/>
      <c r="AO664" s="4"/>
      <c r="AP664" s="4"/>
      <c r="AQ664" s="4"/>
    </row>
    <row r="665" ht="12.75" customHeight="1">
      <c r="A665" s="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4"/>
      <c r="AC665" s="4"/>
      <c r="AD665" s="4"/>
      <c r="AE665" s="4"/>
      <c r="AF665" s="4"/>
      <c r="AG665" s="4"/>
      <c r="AH665" s="4"/>
      <c r="AI665" s="4"/>
      <c r="AJ665" s="4"/>
      <c r="AK665" s="4"/>
      <c r="AL665" s="4"/>
      <c r="AM665" s="4"/>
      <c r="AN665" s="4"/>
      <c r="AO665" s="4"/>
      <c r="AP665" s="4"/>
      <c r="AQ665" s="4"/>
    </row>
    <row r="666" ht="12.75" customHeight="1">
      <c r="A666" s="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4"/>
      <c r="AC666" s="4"/>
      <c r="AD666" s="4"/>
      <c r="AE666" s="4"/>
      <c r="AF666" s="4"/>
      <c r="AG666" s="4"/>
      <c r="AH666" s="4"/>
      <c r="AI666" s="4"/>
      <c r="AJ666" s="4"/>
      <c r="AK666" s="4"/>
      <c r="AL666" s="4"/>
      <c r="AM666" s="4"/>
      <c r="AN666" s="4"/>
      <c r="AO666" s="4"/>
      <c r="AP666" s="4"/>
      <c r="AQ666" s="4"/>
    </row>
    <row r="667" ht="12.75" customHeight="1">
      <c r="A667" s="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4"/>
      <c r="AC667" s="4"/>
      <c r="AD667" s="4"/>
      <c r="AE667" s="4"/>
      <c r="AF667" s="4"/>
      <c r="AG667" s="4"/>
      <c r="AH667" s="4"/>
      <c r="AI667" s="4"/>
      <c r="AJ667" s="4"/>
      <c r="AK667" s="4"/>
      <c r="AL667" s="4"/>
      <c r="AM667" s="4"/>
      <c r="AN667" s="4"/>
      <c r="AO667" s="4"/>
      <c r="AP667" s="4"/>
      <c r="AQ667" s="4"/>
    </row>
    <row r="668" ht="12.75" customHeight="1">
      <c r="A668" s="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4"/>
      <c r="AC668" s="4"/>
      <c r="AD668" s="4"/>
      <c r="AE668" s="4"/>
      <c r="AF668" s="4"/>
      <c r="AG668" s="4"/>
      <c r="AH668" s="4"/>
      <c r="AI668" s="4"/>
      <c r="AJ668" s="4"/>
      <c r="AK668" s="4"/>
      <c r="AL668" s="4"/>
      <c r="AM668" s="4"/>
      <c r="AN668" s="4"/>
      <c r="AO668" s="4"/>
      <c r="AP668" s="4"/>
      <c r="AQ668" s="4"/>
    </row>
    <row r="669" ht="12.75" customHeight="1">
      <c r="A669" s="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4"/>
      <c r="AC669" s="4"/>
      <c r="AD669" s="4"/>
      <c r="AE669" s="4"/>
      <c r="AF669" s="4"/>
      <c r="AG669" s="4"/>
      <c r="AH669" s="4"/>
      <c r="AI669" s="4"/>
      <c r="AJ669" s="4"/>
      <c r="AK669" s="4"/>
      <c r="AL669" s="4"/>
      <c r="AM669" s="4"/>
      <c r="AN669" s="4"/>
      <c r="AO669" s="4"/>
      <c r="AP669" s="4"/>
      <c r="AQ669" s="4"/>
    </row>
    <row r="670" ht="12.75" customHeight="1">
      <c r="A670" s="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4"/>
      <c r="AC670" s="4"/>
      <c r="AD670" s="4"/>
      <c r="AE670" s="4"/>
      <c r="AF670" s="4"/>
      <c r="AG670" s="4"/>
      <c r="AH670" s="4"/>
      <c r="AI670" s="4"/>
      <c r="AJ670" s="4"/>
      <c r="AK670" s="4"/>
      <c r="AL670" s="4"/>
      <c r="AM670" s="4"/>
      <c r="AN670" s="4"/>
      <c r="AO670" s="4"/>
      <c r="AP670" s="4"/>
      <c r="AQ670" s="4"/>
    </row>
    <row r="671" ht="12.75" customHeight="1">
      <c r="A671" s="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4"/>
      <c r="AC671" s="4"/>
      <c r="AD671" s="4"/>
      <c r="AE671" s="4"/>
      <c r="AF671" s="4"/>
      <c r="AG671" s="4"/>
      <c r="AH671" s="4"/>
      <c r="AI671" s="4"/>
      <c r="AJ671" s="4"/>
      <c r="AK671" s="4"/>
      <c r="AL671" s="4"/>
      <c r="AM671" s="4"/>
      <c r="AN671" s="4"/>
      <c r="AO671" s="4"/>
      <c r="AP671" s="4"/>
      <c r="AQ671" s="4"/>
    </row>
    <row r="672" ht="12.75" customHeight="1">
      <c r="A672" s="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4"/>
      <c r="AC672" s="4"/>
      <c r="AD672" s="4"/>
      <c r="AE672" s="4"/>
      <c r="AF672" s="4"/>
      <c r="AG672" s="4"/>
      <c r="AH672" s="4"/>
      <c r="AI672" s="4"/>
      <c r="AJ672" s="4"/>
      <c r="AK672" s="4"/>
      <c r="AL672" s="4"/>
      <c r="AM672" s="4"/>
      <c r="AN672" s="4"/>
      <c r="AO672" s="4"/>
      <c r="AP672" s="4"/>
      <c r="AQ672" s="4"/>
    </row>
    <row r="673" ht="12.75" customHeight="1">
      <c r="A673" s="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4"/>
      <c r="AC673" s="4"/>
      <c r="AD673" s="4"/>
      <c r="AE673" s="4"/>
      <c r="AF673" s="4"/>
      <c r="AG673" s="4"/>
      <c r="AH673" s="4"/>
      <c r="AI673" s="4"/>
      <c r="AJ673" s="4"/>
      <c r="AK673" s="4"/>
      <c r="AL673" s="4"/>
      <c r="AM673" s="4"/>
      <c r="AN673" s="4"/>
      <c r="AO673" s="4"/>
      <c r="AP673" s="4"/>
      <c r="AQ673" s="4"/>
    </row>
    <row r="674" ht="12.75" customHeight="1">
      <c r="A674" s="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4"/>
      <c r="AC674" s="4"/>
      <c r="AD674" s="4"/>
      <c r="AE674" s="4"/>
      <c r="AF674" s="4"/>
      <c r="AG674" s="4"/>
      <c r="AH674" s="4"/>
      <c r="AI674" s="4"/>
      <c r="AJ674" s="4"/>
      <c r="AK674" s="4"/>
      <c r="AL674" s="4"/>
      <c r="AM674" s="4"/>
      <c r="AN674" s="4"/>
      <c r="AO674" s="4"/>
      <c r="AP674" s="4"/>
      <c r="AQ674" s="4"/>
    </row>
    <row r="675" ht="12.75" customHeight="1">
      <c r="A675" s="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4"/>
      <c r="AC675" s="4"/>
      <c r="AD675" s="4"/>
      <c r="AE675" s="4"/>
      <c r="AF675" s="4"/>
      <c r="AG675" s="4"/>
      <c r="AH675" s="4"/>
      <c r="AI675" s="4"/>
      <c r="AJ675" s="4"/>
      <c r="AK675" s="4"/>
      <c r="AL675" s="4"/>
      <c r="AM675" s="4"/>
      <c r="AN675" s="4"/>
      <c r="AO675" s="4"/>
      <c r="AP675" s="4"/>
      <c r="AQ675" s="4"/>
    </row>
    <row r="676" ht="12.75" customHeight="1">
      <c r="A676" s="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4"/>
      <c r="AC676" s="4"/>
      <c r="AD676" s="4"/>
      <c r="AE676" s="4"/>
      <c r="AF676" s="4"/>
      <c r="AG676" s="4"/>
      <c r="AH676" s="4"/>
      <c r="AI676" s="4"/>
      <c r="AJ676" s="4"/>
      <c r="AK676" s="4"/>
      <c r="AL676" s="4"/>
      <c r="AM676" s="4"/>
      <c r="AN676" s="4"/>
      <c r="AO676" s="4"/>
      <c r="AP676" s="4"/>
      <c r="AQ676" s="4"/>
    </row>
    <row r="677" ht="12.75" customHeight="1">
      <c r="A677" s="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4"/>
      <c r="AC677" s="4"/>
      <c r="AD677" s="4"/>
      <c r="AE677" s="4"/>
      <c r="AF677" s="4"/>
      <c r="AG677" s="4"/>
      <c r="AH677" s="4"/>
      <c r="AI677" s="4"/>
      <c r="AJ677" s="4"/>
      <c r="AK677" s="4"/>
      <c r="AL677" s="4"/>
      <c r="AM677" s="4"/>
      <c r="AN677" s="4"/>
      <c r="AO677" s="4"/>
      <c r="AP677" s="4"/>
      <c r="AQ677" s="4"/>
    </row>
    <row r="678" ht="12.75" customHeight="1">
      <c r="A678" s="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4"/>
      <c r="AC678" s="4"/>
      <c r="AD678" s="4"/>
      <c r="AE678" s="4"/>
      <c r="AF678" s="4"/>
      <c r="AG678" s="4"/>
      <c r="AH678" s="4"/>
      <c r="AI678" s="4"/>
      <c r="AJ678" s="4"/>
      <c r="AK678" s="4"/>
      <c r="AL678" s="4"/>
      <c r="AM678" s="4"/>
      <c r="AN678" s="4"/>
      <c r="AO678" s="4"/>
      <c r="AP678" s="4"/>
      <c r="AQ678" s="4"/>
    </row>
    <row r="679" ht="12.75" customHeight="1">
      <c r="A679" s="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4"/>
      <c r="AC679" s="4"/>
      <c r="AD679" s="4"/>
      <c r="AE679" s="4"/>
      <c r="AF679" s="4"/>
      <c r="AG679" s="4"/>
      <c r="AH679" s="4"/>
      <c r="AI679" s="4"/>
      <c r="AJ679" s="4"/>
      <c r="AK679" s="4"/>
      <c r="AL679" s="4"/>
      <c r="AM679" s="4"/>
      <c r="AN679" s="4"/>
      <c r="AO679" s="4"/>
      <c r="AP679" s="4"/>
      <c r="AQ679" s="4"/>
    </row>
    <row r="680" ht="12.75" customHeight="1">
      <c r="A680" s="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4"/>
      <c r="AC680" s="4"/>
      <c r="AD680" s="4"/>
      <c r="AE680" s="4"/>
      <c r="AF680" s="4"/>
      <c r="AG680" s="4"/>
      <c r="AH680" s="4"/>
      <c r="AI680" s="4"/>
      <c r="AJ680" s="4"/>
      <c r="AK680" s="4"/>
      <c r="AL680" s="4"/>
      <c r="AM680" s="4"/>
      <c r="AN680" s="4"/>
      <c r="AO680" s="4"/>
      <c r="AP680" s="4"/>
      <c r="AQ680" s="4"/>
    </row>
    <row r="681" ht="12.75" customHeight="1">
      <c r="A681" s="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4"/>
      <c r="AC681" s="4"/>
      <c r="AD681" s="4"/>
      <c r="AE681" s="4"/>
      <c r="AF681" s="4"/>
      <c r="AG681" s="4"/>
      <c r="AH681" s="4"/>
      <c r="AI681" s="4"/>
      <c r="AJ681" s="4"/>
      <c r="AK681" s="4"/>
      <c r="AL681" s="4"/>
      <c r="AM681" s="4"/>
      <c r="AN681" s="4"/>
      <c r="AO681" s="4"/>
      <c r="AP681" s="4"/>
      <c r="AQ681" s="4"/>
    </row>
    <row r="682" ht="12.75" customHeight="1">
      <c r="A682" s="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4"/>
      <c r="AC682" s="4"/>
      <c r="AD682" s="4"/>
      <c r="AE682" s="4"/>
      <c r="AF682" s="4"/>
      <c r="AG682" s="4"/>
      <c r="AH682" s="4"/>
      <c r="AI682" s="4"/>
      <c r="AJ682" s="4"/>
      <c r="AK682" s="4"/>
      <c r="AL682" s="4"/>
      <c r="AM682" s="4"/>
      <c r="AN682" s="4"/>
      <c r="AO682" s="4"/>
      <c r="AP682" s="4"/>
      <c r="AQ682" s="4"/>
    </row>
    <row r="683" ht="12.75" customHeight="1">
      <c r="A683" s="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4"/>
      <c r="AC683" s="4"/>
      <c r="AD683" s="4"/>
      <c r="AE683" s="4"/>
      <c r="AF683" s="4"/>
      <c r="AG683" s="4"/>
      <c r="AH683" s="4"/>
      <c r="AI683" s="4"/>
      <c r="AJ683" s="4"/>
      <c r="AK683" s="4"/>
      <c r="AL683" s="4"/>
      <c r="AM683" s="4"/>
      <c r="AN683" s="4"/>
      <c r="AO683" s="4"/>
      <c r="AP683" s="4"/>
      <c r="AQ683" s="4"/>
    </row>
    <row r="684" ht="12.75" customHeight="1">
      <c r="A684" s="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4"/>
      <c r="AC684" s="4"/>
      <c r="AD684" s="4"/>
      <c r="AE684" s="4"/>
      <c r="AF684" s="4"/>
      <c r="AG684" s="4"/>
      <c r="AH684" s="4"/>
      <c r="AI684" s="4"/>
      <c r="AJ684" s="4"/>
      <c r="AK684" s="4"/>
      <c r="AL684" s="4"/>
      <c r="AM684" s="4"/>
      <c r="AN684" s="4"/>
      <c r="AO684" s="4"/>
      <c r="AP684" s="4"/>
      <c r="AQ684" s="4"/>
    </row>
    <row r="685" ht="12.75" customHeight="1">
      <c r="A685" s="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4"/>
      <c r="AC685" s="4"/>
      <c r="AD685" s="4"/>
      <c r="AE685" s="4"/>
      <c r="AF685" s="4"/>
      <c r="AG685" s="4"/>
      <c r="AH685" s="4"/>
      <c r="AI685" s="4"/>
      <c r="AJ685" s="4"/>
      <c r="AK685" s="4"/>
      <c r="AL685" s="4"/>
      <c r="AM685" s="4"/>
      <c r="AN685" s="4"/>
      <c r="AO685" s="4"/>
      <c r="AP685" s="4"/>
      <c r="AQ685" s="4"/>
    </row>
    <row r="686" ht="12.75" customHeight="1">
      <c r="A686" s="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4"/>
      <c r="AC686" s="4"/>
      <c r="AD686" s="4"/>
      <c r="AE686" s="4"/>
      <c r="AF686" s="4"/>
      <c r="AG686" s="4"/>
      <c r="AH686" s="4"/>
      <c r="AI686" s="4"/>
      <c r="AJ686" s="4"/>
      <c r="AK686" s="4"/>
      <c r="AL686" s="4"/>
      <c r="AM686" s="4"/>
      <c r="AN686" s="4"/>
      <c r="AO686" s="4"/>
      <c r="AP686" s="4"/>
      <c r="AQ686" s="4"/>
    </row>
    <row r="687" ht="12.75" customHeight="1">
      <c r="A687" s="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4"/>
      <c r="AC687" s="4"/>
      <c r="AD687" s="4"/>
      <c r="AE687" s="4"/>
      <c r="AF687" s="4"/>
      <c r="AG687" s="4"/>
      <c r="AH687" s="4"/>
      <c r="AI687" s="4"/>
      <c r="AJ687" s="4"/>
      <c r="AK687" s="4"/>
      <c r="AL687" s="4"/>
      <c r="AM687" s="4"/>
      <c r="AN687" s="4"/>
      <c r="AO687" s="4"/>
      <c r="AP687" s="4"/>
      <c r="AQ687" s="4"/>
    </row>
    <row r="688" ht="12.75" customHeight="1">
      <c r="A688" s="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4"/>
      <c r="AC688" s="4"/>
      <c r="AD688" s="4"/>
      <c r="AE688" s="4"/>
      <c r="AF688" s="4"/>
      <c r="AG688" s="4"/>
      <c r="AH688" s="4"/>
      <c r="AI688" s="4"/>
      <c r="AJ688" s="4"/>
      <c r="AK688" s="4"/>
      <c r="AL688" s="4"/>
      <c r="AM688" s="4"/>
      <c r="AN688" s="4"/>
      <c r="AO688" s="4"/>
      <c r="AP688" s="4"/>
      <c r="AQ688" s="4"/>
    </row>
    <row r="689" ht="12.75" customHeight="1">
      <c r="A689" s="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4"/>
      <c r="AC689" s="4"/>
      <c r="AD689" s="4"/>
      <c r="AE689" s="4"/>
      <c r="AF689" s="4"/>
      <c r="AG689" s="4"/>
      <c r="AH689" s="4"/>
      <c r="AI689" s="4"/>
      <c r="AJ689" s="4"/>
      <c r="AK689" s="4"/>
      <c r="AL689" s="4"/>
      <c r="AM689" s="4"/>
      <c r="AN689" s="4"/>
      <c r="AO689" s="4"/>
      <c r="AP689" s="4"/>
      <c r="AQ689" s="4"/>
    </row>
    <row r="690" ht="12.75" customHeight="1">
      <c r="A690" s="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4"/>
      <c r="AC690" s="4"/>
      <c r="AD690" s="4"/>
      <c r="AE690" s="4"/>
      <c r="AF690" s="4"/>
      <c r="AG690" s="4"/>
      <c r="AH690" s="4"/>
      <c r="AI690" s="4"/>
      <c r="AJ690" s="4"/>
      <c r="AK690" s="4"/>
      <c r="AL690" s="4"/>
      <c r="AM690" s="4"/>
      <c r="AN690" s="4"/>
      <c r="AO690" s="4"/>
      <c r="AP690" s="4"/>
      <c r="AQ690" s="4"/>
    </row>
    <row r="691" ht="12.75" customHeight="1">
      <c r="A691" s="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4"/>
      <c r="AC691" s="4"/>
      <c r="AD691" s="4"/>
      <c r="AE691" s="4"/>
      <c r="AF691" s="4"/>
      <c r="AG691" s="4"/>
      <c r="AH691" s="4"/>
      <c r="AI691" s="4"/>
      <c r="AJ691" s="4"/>
      <c r="AK691" s="4"/>
      <c r="AL691" s="4"/>
      <c r="AM691" s="4"/>
      <c r="AN691" s="4"/>
      <c r="AO691" s="4"/>
      <c r="AP691" s="4"/>
      <c r="AQ691" s="4"/>
    </row>
    <row r="692" ht="12.75" customHeight="1">
      <c r="A692" s="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4"/>
      <c r="AC692" s="4"/>
      <c r="AD692" s="4"/>
      <c r="AE692" s="4"/>
      <c r="AF692" s="4"/>
      <c r="AG692" s="4"/>
      <c r="AH692" s="4"/>
      <c r="AI692" s="4"/>
      <c r="AJ692" s="4"/>
      <c r="AK692" s="4"/>
      <c r="AL692" s="4"/>
      <c r="AM692" s="4"/>
      <c r="AN692" s="4"/>
      <c r="AO692" s="4"/>
      <c r="AP692" s="4"/>
      <c r="AQ692" s="4"/>
    </row>
    <row r="693" ht="12.75" customHeight="1">
      <c r="A693" s="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4"/>
      <c r="AC693" s="4"/>
      <c r="AD693" s="4"/>
      <c r="AE693" s="4"/>
      <c r="AF693" s="4"/>
      <c r="AG693" s="4"/>
      <c r="AH693" s="4"/>
      <c r="AI693" s="4"/>
      <c r="AJ693" s="4"/>
      <c r="AK693" s="4"/>
      <c r="AL693" s="4"/>
      <c r="AM693" s="4"/>
      <c r="AN693" s="4"/>
      <c r="AO693" s="4"/>
      <c r="AP693" s="4"/>
      <c r="AQ693" s="4"/>
    </row>
    <row r="694" ht="12.75" customHeight="1">
      <c r="A694" s="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4"/>
      <c r="AC694" s="4"/>
      <c r="AD694" s="4"/>
      <c r="AE694" s="4"/>
      <c r="AF694" s="4"/>
      <c r="AG694" s="4"/>
      <c r="AH694" s="4"/>
      <c r="AI694" s="4"/>
      <c r="AJ694" s="4"/>
      <c r="AK694" s="4"/>
      <c r="AL694" s="4"/>
      <c r="AM694" s="4"/>
      <c r="AN694" s="4"/>
      <c r="AO694" s="4"/>
      <c r="AP694" s="4"/>
      <c r="AQ694" s="4"/>
    </row>
    <row r="695" ht="12.75" customHeight="1">
      <c r="A695" s="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4"/>
      <c r="AC695" s="4"/>
      <c r="AD695" s="4"/>
      <c r="AE695" s="4"/>
      <c r="AF695" s="4"/>
      <c r="AG695" s="4"/>
      <c r="AH695" s="4"/>
      <c r="AI695" s="4"/>
      <c r="AJ695" s="4"/>
      <c r="AK695" s="4"/>
      <c r="AL695" s="4"/>
      <c r="AM695" s="4"/>
      <c r="AN695" s="4"/>
      <c r="AO695" s="4"/>
      <c r="AP695" s="4"/>
      <c r="AQ695" s="4"/>
    </row>
    <row r="696" ht="12.75" customHeight="1">
      <c r="A696" s="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4"/>
      <c r="AC696" s="4"/>
      <c r="AD696" s="4"/>
      <c r="AE696" s="4"/>
      <c r="AF696" s="4"/>
      <c r="AG696" s="4"/>
      <c r="AH696" s="4"/>
      <c r="AI696" s="4"/>
      <c r="AJ696" s="4"/>
      <c r="AK696" s="4"/>
      <c r="AL696" s="4"/>
      <c r="AM696" s="4"/>
      <c r="AN696" s="4"/>
      <c r="AO696" s="4"/>
      <c r="AP696" s="4"/>
      <c r="AQ696" s="4"/>
    </row>
    <row r="697" ht="12.75" customHeight="1">
      <c r="A697" s="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4"/>
      <c r="AC697" s="4"/>
      <c r="AD697" s="4"/>
      <c r="AE697" s="4"/>
      <c r="AF697" s="4"/>
      <c r="AG697" s="4"/>
      <c r="AH697" s="4"/>
      <c r="AI697" s="4"/>
      <c r="AJ697" s="4"/>
      <c r="AK697" s="4"/>
      <c r="AL697" s="4"/>
      <c r="AM697" s="4"/>
      <c r="AN697" s="4"/>
      <c r="AO697" s="4"/>
      <c r="AP697" s="4"/>
      <c r="AQ697" s="4"/>
    </row>
    <row r="698" ht="12.75" customHeight="1">
      <c r="A698" s="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4"/>
      <c r="AC698" s="4"/>
      <c r="AD698" s="4"/>
      <c r="AE698" s="4"/>
      <c r="AF698" s="4"/>
      <c r="AG698" s="4"/>
      <c r="AH698" s="4"/>
      <c r="AI698" s="4"/>
      <c r="AJ698" s="4"/>
      <c r="AK698" s="4"/>
      <c r="AL698" s="4"/>
      <c r="AM698" s="4"/>
      <c r="AN698" s="4"/>
      <c r="AO698" s="4"/>
      <c r="AP698" s="4"/>
      <c r="AQ698" s="4"/>
    </row>
    <row r="699" ht="12.75" customHeight="1">
      <c r="A699" s="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4"/>
      <c r="AC699" s="4"/>
      <c r="AD699" s="4"/>
      <c r="AE699" s="4"/>
      <c r="AF699" s="4"/>
      <c r="AG699" s="4"/>
      <c r="AH699" s="4"/>
      <c r="AI699" s="4"/>
      <c r="AJ699" s="4"/>
      <c r="AK699" s="4"/>
      <c r="AL699" s="4"/>
      <c r="AM699" s="4"/>
      <c r="AN699" s="4"/>
      <c r="AO699" s="4"/>
      <c r="AP699" s="4"/>
      <c r="AQ699" s="4"/>
    </row>
    <row r="700" ht="12.75" customHeight="1">
      <c r="A700" s="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4"/>
      <c r="AC700" s="4"/>
      <c r="AD700" s="4"/>
      <c r="AE700" s="4"/>
      <c r="AF700" s="4"/>
      <c r="AG700" s="4"/>
      <c r="AH700" s="4"/>
      <c r="AI700" s="4"/>
      <c r="AJ700" s="4"/>
      <c r="AK700" s="4"/>
      <c r="AL700" s="4"/>
      <c r="AM700" s="4"/>
      <c r="AN700" s="4"/>
      <c r="AO700" s="4"/>
      <c r="AP700" s="4"/>
      <c r="AQ700" s="4"/>
    </row>
    <row r="701" ht="12.75" customHeight="1">
      <c r="A701" s="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4"/>
      <c r="AC701" s="4"/>
      <c r="AD701" s="4"/>
      <c r="AE701" s="4"/>
      <c r="AF701" s="4"/>
      <c r="AG701" s="4"/>
      <c r="AH701" s="4"/>
      <c r="AI701" s="4"/>
      <c r="AJ701" s="4"/>
      <c r="AK701" s="4"/>
      <c r="AL701" s="4"/>
      <c r="AM701" s="4"/>
      <c r="AN701" s="4"/>
      <c r="AO701" s="4"/>
      <c r="AP701" s="4"/>
      <c r="AQ701" s="4"/>
    </row>
    <row r="702" ht="12.75" customHeight="1">
      <c r="A702" s="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4"/>
      <c r="AC702" s="4"/>
      <c r="AD702" s="4"/>
      <c r="AE702" s="4"/>
      <c r="AF702" s="4"/>
      <c r="AG702" s="4"/>
      <c r="AH702" s="4"/>
      <c r="AI702" s="4"/>
      <c r="AJ702" s="4"/>
      <c r="AK702" s="4"/>
      <c r="AL702" s="4"/>
      <c r="AM702" s="4"/>
      <c r="AN702" s="4"/>
      <c r="AO702" s="4"/>
      <c r="AP702" s="4"/>
      <c r="AQ702" s="4"/>
    </row>
    <row r="703" ht="12.75" customHeight="1">
      <c r="A703" s="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4"/>
      <c r="AC703" s="4"/>
      <c r="AD703" s="4"/>
      <c r="AE703" s="4"/>
      <c r="AF703" s="4"/>
      <c r="AG703" s="4"/>
      <c r="AH703" s="4"/>
      <c r="AI703" s="4"/>
      <c r="AJ703" s="4"/>
      <c r="AK703" s="4"/>
      <c r="AL703" s="4"/>
      <c r="AM703" s="4"/>
      <c r="AN703" s="4"/>
      <c r="AO703" s="4"/>
      <c r="AP703" s="4"/>
      <c r="AQ703" s="4"/>
    </row>
    <row r="704" ht="12.75" customHeight="1">
      <c r="A704" s="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4"/>
      <c r="AC704" s="4"/>
      <c r="AD704" s="4"/>
      <c r="AE704" s="4"/>
      <c r="AF704" s="4"/>
      <c r="AG704" s="4"/>
      <c r="AH704" s="4"/>
      <c r="AI704" s="4"/>
      <c r="AJ704" s="4"/>
      <c r="AK704" s="4"/>
      <c r="AL704" s="4"/>
      <c r="AM704" s="4"/>
      <c r="AN704" s="4"/>
      <c r="AO704" s="4"/>
      <c r="AP704" s="4"/>
      <c r="AQ704" s="4"/>
    </row>
    <row r="705" ht="12.75" customHeight="1">
      <c r="A705" s="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4"/>
      <c r="AC705" s="4"/>
      <c r="AD705" s="4"/>
      <c r="AE705" s="4"/>
      <c r="AF705" s="4"/>
      <c r="AG705" s="4"/>
      <c r="AH705" s="4"/>
      <c r="AI705" s="4"/>
      <c r="AJ705" s="4"/>
      <c r="AK705" s="4"/>
      <c r="AL705" s="4"/>
      <c r="AM705" s="4"/>
      <c r="AN705" s="4"/>
      <c r="AO705" s="4"/>
      <c r="AP705" s="4"/>
      <c r="AQ705" s="4"/>
    </row>
    <row r="706" ht="12.75" customHeight="1">
      <c r="A706" s="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4"/>
      <c r="AC706" s="4"/>
      <c r="AD706" s="4"/>
      <c r="AE706" s="4"/>
      <c r="AF706" s="4"/>
      <c r="AG706" s="4"/>
      <c r="AH706" s="4"/>
      <c r="AI706" s="4"/>
      <c r="AJ706" s="4"/>
      <c r="AK706" s="4"/>
      <c r="AL706" s="4"/>
      <c r="AM706" s="4"/>
      <c r="AN706" s="4"/>
      <c r="AO706" s="4"/>
      <c r="AP706" s="4"/>
      <c r="AQ706" s="4"/>
    </row>
    <row r="707" ht="12.75" customHeight="1">
      <c r="A707" s="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4"/>
      <c r="AC707" s="4"/>
      <c r="AD707" s="4"/>
      <c r="AE707" s="4"/>
      <c r="AF707" s="4"/>
      <c r="AG707" s="4"/>
      <c r="AH707" s="4"/>
      <c r="AI707" s="4"/>
      <c r="AJ707" s="4"/>
      <c r="AK707" s="4"/>
      <c r="AL707" s="4"/>
      <c r="AM707" s="4"/>
      <c r="AN707" s="4"/>
      <c r="AO707" s="4"/>
      <c r="AP707" s="4"/>
      <c r="AQ707" s="4"/>
    </row>
    <row r="708" ht="12.75" customHeight="1">
      <c r="A708" s="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4"/>
      <c r="AC708" s="4"/>
      <c r="AD708" s="4"/>
      <c r="AE708" s="4"/>
      <c r="AF708" s="4"/>
      <c r="AG708" s="4"/>
      <c r="AH708" s="4"/>
      <c r="AI708" s="4"/>
      <c r="AJ708" s="4"/>
      <c r="AK708" s="4"/>
      <c r="AL708" s="4"/>
      <c r="AM708" s="4"/>
      <c r="AN708" s="4"/>
      <c r="AO708" s="4"/>
      <c r="AP708" s="4"/>
      <c r="AQ708" s="4"/>
    </row>
    <row r="709" ht="12.75" customHeight="1">
      <c r="A709" s="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4"/>
      <c r="AC709" s="4"/>
      <c r="AD709" s="4"/>
      <c r="AE709" s="4"/>
      <c r="AF709" s="4"/>
      <c r="AG709" s="4"/>
      <c r="AH709" s="4"/>
      <c r="AI709" s="4"/>
      <c r="AJ709" s="4"/>
      <c r="AK709" s="4"/>
      <c r="AL709" s="4"/>
      <c r="AM709" s="4"/>
      <c r="AN709" s="4"/>
      <c r="AO709" s="4"/>
      <c r="AP709" s="4"/>
      <c r="AQ709" s="4"/>
    </row>
    <row r="710" ht="12.75" customHeight="1">
      <c r="A710" s="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4"/>
      <c r="AC710" s="4"/>
      <c r="AD710" s="4"/>
      <c r="AE710" s="4"/>
      <c r="AF710" s="4"/>
      <c r="AG710" s="4"/>
      <c r="AH710" s="4"/>
      <c r="AI710" s="4"/>
      <c r="AJ710" s="4"/>
      <c r="AK710" s="4"/>
      <c r="AL710" s="4"/>
      <c r="AM710" s="4"/>
      <c r="AN710" s="4"/>
      <c r="AO710" s="4"/>
      <c r="AP710" s="4"/>
      <c r="AQ710" s="4"/>
    </row>
    <row r="711" ht="12.75" customHeight="1">
      <c r="A711" s="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4"/>
      <c r="AC711" s="4"/>
      <c r="AD711" s="4"/>
      <c r="AE711" s="4"/>
      <c r="AF711" s="4"/>
      <c r="AG711" s="4"/>
      <c r="AH711" s="4"/>
      <c r="AI711" s="4"/>
      <c r="AJ711" s="4"/>
      <c r="AK711" s="4"/>
      <c r="AL711" s="4"/>
      <c r="AM711" s="4"/>
      <c r="AN711" s="4"/>
      <c r="AO711" s="4"/>
      <c r="AP711" s="4"/>
      <c r="AQ711" s="4"/>
    </row>
    <row r="712" ht="12.75" customHeight="1">
      <c r="A712" s="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4"/>
      <c r="AC712" s="4"/>
      <c r="AD712" s="4"/>
      <c r="AE712" s="4"/>
      <c r="AF712" s="4"/>
      <c r="AG712" s="4"/>
      <c r="AH712" s="4"/>
      <c r="AI712" s="4"/>
      <c r="AJ712" s="4"/>
      <c r="AK712" s="4"/>
      <c r="AL712" s="4"/>
      <c r="AM712" s="4"/>
      <c r="AN712" s="4"/>
      <c r="AO712" s="4"/>
      <c r="AP712" s="4"/>
      <c r="AQ712" s="4"/>
    </row>
    <row r="713" ht="12.75" customHeight="1">
      <c r="A713" s="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4"/>
      <c r="AC713" s="4"/>
      <c r="AD713" s="4"/>
      <c r="AE713" s="4"/>
      <c r="AF713" s="4"/>
      <c r="AG713" s="4"/>
      <c r="AH713" s="4"/>
      <c r="AI713" s="4"/>
      <c r="AJ713" s="4"/>
      <c r="AK713" s="4"/>
      <c r="AL713" s="4"/>
      <c r="AM713" s="4"/>
      <c r="AN713" s="4"/>
      <c r="AO713" s="4"/>
      <c r="AP713" s="4"/>
      <c r="AQ713" s="4"/>
    </row>
    <row r="714" ht="12.75" customHeight="1">
      <c r="A714" s="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4"/>
      <c r="AC714" s="4"/>
      <c r="AD714" s="4"/>
      <c r="AE714" s="4"/>
      <c r="AF714" s="4"/>
      <c r="AG714" s="4"/>
      <c r="AH714" s="4"/>
      <c r="AI714" s="4"/>
      <c r="AJ714" s="4"/>
      <c r="AK714" s="4"/>
      <c r="AL714" s="4"/>
      <c r="AM714" s="4"/>
      <c r="AN714" s="4"/>
      <c r="AO714" s="4"/>
      <c r="AP714" s="4"/>
      <c r="AQ714" s="4"/>
    </row>
    <row r="715" ht="12.75" customHeight="1">
      <c r="A715" s="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4"/>
      <c r="AC715" s="4"/>
      <c r="AD715" s="4"/>
      <c r="AE715" s="4"/>
      <c r="AF715" s="4"/>
      <c r="AG715" s="4"/>
      <c r="AH715" s="4"/>
      <c r="AI715" s="4"/>
      <c r="AJ715" s="4"/>
      <c r="AK715" s="4"/>
      <c r="AL715" s="4"/>
      <c r="AM715" s="4"/>
      <c r="AN715" s="4"/>
      <c r="AO715" s="4"/>
      <c r="AP715" s="4"/>
      <c r="AQ715" s="4"/>
    </row>
    <row r="716" ht="12.75" customHeight="1">
      <c r="A716" s="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4"/>
      <c r="AC716" s="4"/>
      <c r="AD716" s="4"/>
      <c r="AE716" s="4"/>
      <c r="AF716" s="4"/>
      <c r="AG716" s="4"/>
      <c r="AH716" s="4"/>
      <c r="AI716" s="4"/>
      <c r="AJ716" s="4"/>
      <c r="AK716" s="4"/>
      <c r="AL716" s="4"/>
      <c r="AM716" s="4"/>
      <c r="AN716" s="4"/>
      <c r="AO716" s="4"/>
      <c r="AP716" s="4"/>
      <c r="AQ716" s="4"/>
    </row>
    <row r="717" ht="12.75" customHeight="1">
      <c r="A717" s="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4"/>
      <c r="AC717" s="4"/>
      <c r="AD717" s="4"/>
      <c r="AE717" s="4"/>
      <c r="AF717" s="4"/>
      <c r="AG717" s="4"/>
      <c r="AH717" s="4"/>
      <c r="AI717" s="4"/>
      <c r="AJ717" s="4"/>
      <c r="AK717" s="4"/>
      <c r="AL717" s="4"/>
      <c r="AM717" s="4"/>
      <c r="AN717" s="4"/>
      <c r="AO717" s="4"/>
      <c r="AP717" s="4"/>
      <c r="AQ717" s="4"/>
    </row>
    <row r="718" ht="12.75" customHeight="1">
      <c r="A718" s="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4"/>
      <c r="AC718" s="4"/>
      <c r="AD718" s="4"/>
      <c r="AE718" s="4"/>
      <c r="AF718" s="4"/>
      <c r="AG718" s="4"/>
      <c r="AH718" s="4"/>
      <c r="AI718" s="4"/>
      <c r="AJ718" s="4"/>
      <c r="AK718" s="4"/>
      <c r="AL718" s="4"/>
      <c r="AM718" s="4"/>
      <c r="AN718" s="4"/>
      <c r="AO718" s="4"/>
      <c r="AP718" s="4"/>
      <c r="AQ718" s="4"/>
    </row>
    <row r="719" ht="12.75" customHeight="1">
      <c r="A719" s="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4"/>
      <c r="AC719" s="4"/>
      <c r="AD719" s="4"/>
      <c r="AE719" s="4"/>
      <c r="AF719" s="4"/>
      <c r="AG719" s="4"/>
      <c r="AH719" s="4"/>
      <c r="AI719" s="4"/>
      <c r="AJ719" s="4"/>
      <c r="AK719" s="4"/>
      <c r="AL719" s="4"/>
      <c r="AM719" s="4"/>
      <c r="AN719" s="4"/>
      <c r="AO719" s="4"/>
      <c r="AP719" s="4"/>
      <c r="AQ719" s="4"/>
    </row>
    <row r="720" ht="12.75" customHeight="1">
      <c r="A720" s="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4"/>
      <c r="AC720" s="4"/>
      <c r="AD720" s="4"/>
      <c r="AE720" s="4"/>
      <c r="AF720" s="4"/>
      <c r="AG720" s="4"/>
      <c r="AH720" s="4"/>
      <c r="AI720" s="4"/>
      <c r="AJ720" s="4"/>
      <c r="AK720" s="4"/>
      <c r="AL720" s="4"/>
      <c r="AM720" s="4"/>
      <c r="AN720" s="4"/>
      <c r="AO720" s="4"/>
      <c r="AP720" s="4"/>
      <c r="AQ720" s="4"/>
    </row>
    <row r="721" ht="12.75" customHeight="1">
      <c r="A721" s="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4"/>
      <c r="AC721" s="4"/>
      <c r="AD721" s="4"/>
      <c r="AE721" s="4"/>
      <c r="AF721" s="4"/>
      <c r="AG721" s="4"/>
      <c r="AH721" s="4"/>
      <c r="AI721" s="4"/>
      <c r="AJ721" s="4"/>
      <c r="AK721" s="4"/>
      <c r="AL721" s="4"/>
      <c r="AM721" s="4"/>
      <c r="AN721" s="4"/>
      <c r="AO721" s="4"/>
      <c r="AP721" s="4"/>
      <c r="AQ721" s="4"/>
    </row>
    <row r="722" ht="12.75" customHeight="1">
      <c r="A722" s="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4"/>
      <c r="AC722" s="4"/>
      <c r="AD722" s="4"/>
      <c r="AE722" s="4"/>
      <c r="AF722" s="4"/>
      <c r="AG722" s="4"/>
      <c r="AH722" s="4"/>
      <c r="AI722" s="4"/>
      <c r="AJ722" s="4"/>
      <c r="AK722" s="4"/>
      <c r="AL722" s="4"/>
      <c r="AM722" s="4"/>
      <c r="AN722" s="4"/>
      <c r="AO722" s="4"/>
      <c r="AP722" s="4"/>
      <c r="AQ722" s="4"/>
    </row>
    <row r="723" ht="12.75" customHeight="1">
      <c r="A723" s="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4"/>
      <c r="AC723" s="4"/>
      <c r="AD723" s="4"/>
      <c r="AE723" s="4"/>
      <c r="AF723" s="4"/>
      <c r="AG723" s="4"/>
      <c r="AH723" s="4"/>
      <c r="AI723" s="4"/>
      <c r="AJ723" s="4"/>
      <c r="AK723" s="4"/>
      <c r="AL723" s="4"/>
      <c r="AM723" s="4"/>
      <c r="AN723" s="4"/>
      <c r="AO723" s="4"/>
      <c r="AP723" s="4"/>
      <c r="AQ723" s="4"/>
    </row>
    <row r="724" ht="12.75" customHeight="1">
      <c r="A724" s="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4"/>
      <c r="AC724" s="4"/>
      <c r="AD724" s="4"/>
      <c r="AE724" s="4"/>
      <c r="AF724" s="4"/>
      <c r="AG724" s="4"/>
      <c r="AH724" s="4"/>
      <c r="AI724" s="4"/>
      <c r="AJ724" s="4"/>
      <c r="AK724" s="4"/>
      <c r="AL724" s="4"/>
      <c r="AM724" s="4"/>
      <c r="AN724" s="4"/>
      <c r="AO724" s="4"/>
      <c r="AP724" s="4"/>
      <c r="AQ724" s="4"/>
    </row>
    <row r="725" ht="12.75" customHeight="1">
      <c r="A725" s="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4"/>
      <c r="AC725" s="4"/>
      <c r="AD725" s="4"/>
      <c r="AE725" s="4"/>
      <c r="AF725" s="4"/>
      <c r="AG725" s="4"/>
      <c r="AH725" s="4"/>
      <c r="AI725" s="4"/>
      <c r="AJ725" s="4"/>
      <c r="AK725" s="4"/>
      <c r="AL725" s="4"/>
      <c r="AM725" s="4"/>
      <c r="AN725" s="4"/>
      <c r="AO725" s="4"/>
      <c r="AP725" s="4"/>
      <c r="AQ725" s="4"/>
    </row>
    <row r="726" ht="12.75" customHeight="1">
      <c r="A726" s="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4"/>
      <c r="AC726" s="4"/>
      <c r="AD726" s="4"/>
      <c r="AE726" s="4"/>
      <c r="AF726" s="4"/>
      <c r="AG726" s="4"/>
      <c r="AH726" s="4"/>
      <c r="AI726" s="4"/>
      <c r="AJ726" s="4"/>
      <c r="AK726" s="4"/>
      <c r="AL726" s="4"/>
      <c r="AM726" s="4"/>
      <c r="AN726" s="4"/>
      <c r="AO726" s="4"/>
      <c r="AP726" s="4"/>
      <c r="AQ726" s="4"/>
    </row>
    <row r="727" ht="12.75" customHeight="1">
      <c r="A727" s="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4"/>
      <c r="AC727" s="4"/>
      <c r="AD727" s="4"/>
      <c r="AE727" s="4"/>
      <c r="AF727" s="4"/>
      <c r="AG727" s="4"/>
      <c r="AH727" s="4"/>
      <c r="AI727" s="4"/>
      <c r="AJ727" s="4"/>
      <c r="AK727" s="4"/>
      <c r="AL727" s="4"/>
      <c r="AM727" s="4"/>
      <c r="AN727" s="4"/>
      <c r="AO727" s="4"/>
      <c r="AP727" s="4"/>
      <c r="AQ727" s="4"/>
    </row>
    <row r="728" ht="12.75" customHeight="1">
      <c r="A728" s="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4"/>
      <c r="AC728" s="4"/>
      <c r="AD728" s="4"/>
      <c r="AE728" s="4"/>
      <c r="AF728" s="4"/>
      <c r="AG728" s="4"/>
      <c r="AH728" s="4"/>
      <c r="AI728" s="4"/>
      <c r="AJ728" s="4"/>
      <c r="AK728" s="4"/>
      <c r="AL728" s="4"/>
      <c r="AM728" s="4"/>
      <c r="AN728" s="4"/>
      <c r="AO728" s="4"/>
      <c r="AP728" s="4"/>
      <c r="AQ728" s="4"/>
    </row>
    <row r="729" ht="12.75" customHeight="1">
      <c r="A729" s="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4"/>
      <c r="AC729" s="4"/>
      <c r="AD729" s="4"/>
      <c r="AE729" s="4"/>
      <c r="AF729" s="4"/>
      <c r="AG729" s="4"/>
      <c r="AH729" s="4"/>
      <c r="AI729" s="4"/>
      <c r="AJ729" s="4"/>
      <c r="AK729" s="4"/>
      <c r="AL729" s="4"/>
      <c r="AM729" s="4"/>
      <c r="AN729" s="4"/>
      <c r="AO729" s="4"/>
      <c r="AP729" s="4"/>
      <c r="AQ729" s="4"/>
    </row>
    <row r="730" ht="12.75" customHeight="1">
      <c r="A730" s="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4"/>
      <c r="AC730" s="4"/>
      <c r="AD730" s="4"/>
      <c r="AE730" s="4"/>
      <c r="AF730" s="4"/>
      <c r="AG730" s="4"/>
      <c r="AH730" s="4"/>
      <c r="AI730" s="4"/>
      <c r="AJ730" s="4"/>
      <c r="AK730" s="4"/>
      <c r="AL730" s="4"/>
      <c r="AM730" s="4"/>
      <c r="AN730" s="4"/>
      <c r="AO730" s="4"/>
      <c r="AP730" s="4"/>
      <c r="AQ730" s="4"/>
    </row>
    <row r="731" ht="12.75" customHeight="1">
      <c r="A731" s="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4"/>
      <c r="AC731" s="4"/>
      <c r="AD731" s="4"/>
      <c r="AE731" s="4"/>
      <c r="AF731" s="4"/>
      <c r="AG731" s="4"/>
      <c r="AH731" s="4"/>
      <c r="AI731" s="4"/>
      <c r="AJ731" s="4"/>
      <c r="AK731" s="4"/>
      <c r="AL731" s="4"/>
      <c r="AM731" s="4"/>
      <c r="AN731" s="4"/>
      <c r="AO731" s="4"/>
      <c r="AP731" s="4"/>
      <c r="AQ731" s="4"/>
    </row>
    <row r="732" ht="12.75" customHeight="1">
      <c r="A732" s="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4"/>
      <c r="AC732" s="4"/>
      <c r="AD732" s="4"/>
      <c r="AE732" s="4"/>
      <c r="AF732" s="4"/>
      <c r="AG732" s="4"/>
      <c r="AH732" s="4"/>
      <c r="AI732" s="4"/>
      <c r="AJ732" s="4"/>
      <c r="AK732" s="4"/>
      <c r="AL732" s="4"/>
      <c r="AM732" s="4"/>
      <c r="AN732" s="4"/>
      <c r="AO732" s="4"/>
      <c r="AP732" s="4"/>
      <c r="AQ732" s="4"/>
    </row>
    <row r="733" ht="12.75" customHeight="1">
      <c r="A733" s="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4"/>
      <c r="AC733" s="4"/>
      <c r="AD733" s="4"/>
      <c r="AE733" s="4"/>
      <c r="AF733" s="4"/>
      <c r="AG733" s="4"/>
      <c r="AH733" s="4"/>
      <c r="AI733" s="4"/>
      <c r="AJ733" s="4"/>
      <c r="AK733" s="4"/>
      <c r="AL733" s="4"/>
      <c r="AM733" s="4"/>
      <c r="AN733" s="4"/>
      <c r="AO733" s="4"/>
      <c r="AP733" s="4"/>
      <c r="AQ733" s="4"/>
    </row>
    <row r="734" ht="12.75" customHeight="1">
      <c r="A734" s="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4"/>
      <c r="AC734" s="4"/>
      <c r="AD734" s="4"/>
      <c r="AE734" s="4"/>
      <c r="AF734" s="4"/>
      <c r="AG734" s="4"/>
      <c r="AH734" s="4"/>
      <c r="AI734" s="4"/>
      <c r="AJ734" s="4"/>
      <c r="AK734" s="4"/>
      <c r="AL734" s="4"/>
      <c r="AM734" s="4"/>
      <c r="AN734" s="4"/>
      <c r="AO734" s="4"/>
      <c r="AP734" s="4"/>
      <c r="AQ734" s="4"/>
    </row>
    <row r="735" ht="12.75" customHeight="1">
      <c r="A735" s="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4"/>
      <c r="AC735" s="4"/>
      <c r="AD735" s="4"/>
      <c r="AE735" s="4"/>
      <c r="AF735" s="4"/>
      <c r="AG735" s="4"/>
      <c r="AH735" s="4"/>
      <c r="AI735" s="4"/>
      <c r="AJ735" s="4"/>
      <c r="AK735" s="4"/>
      <c r="AL735" s="4"/>
      <c r="AM735" s="4"/>
      <c r="AN735" s="4"/>
      <c r="AO735" s="4"/>
      <c r="AP735" s="4"/>
      <c r="AQ735" s="4"/>
    </row>
    <row r="736" ht="12.75" customHeight="1">
      <c r="A736" s="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4"/>
      <c r="AC736" s="4"/>
      <c r="AD736" s="4"/>
      <c r="AE736" s="4"/>
      <c r="AF736" s="4"/>
      <c r="AG736" s="4"/>
      <c r="AH736" s="4"/>
      <c r="AI736" s="4"/>
      <c r="AJ736" s="4"/>
      <c r="AK736" s="4"/>
      <c r="AL736" s="4"/>
      <c r="AM736" s="4"/>
      <c r="AN736" s="4"/>
      <c r="AO736" s="4"/>
      <c r="AP736" s="4"/>
      <c r="AQ736" s="4"/>
    </row>
    <row r="737" ht="12.75" customHeight="1">
      <c r="A737" s="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4"/>
      <c r="AC737" s="4"/>
      <c r="AD737" s="4"/>
      <c r="AE737" s="4"/>
      <c r="AF737" s="4"/>
      <c r="AG737" s="4"/>
      <c r="AH737" s="4"/>
      <c r="AI737" s="4"/>
      <c r="AJ737" s="4"/>
      <c r="AK737" s="4"/>
      <c r="AL737" s="4"/>
      <c r="AM737" s="4"/>
      <c r="AN737" s="4"/>
      <c r="AO737" s="4"/>
      <c r="AP737" s="4"/>
      <c r="AQ737" s="4"/>
    </row>
    <row r="738" ht="12.75" customHeight="1">
      <c r="A738" s="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4"/>
      <c r="AC738" s="4"/>
      <c r="AD738" s="4"/>
      <c r="AE738" s="4"/>
      <c r="AF738" s="4"/>
      <c r="AG738" s="4"/>
      <c r="AH738" s="4"/>
      <c r="AI738" s="4"/>
      <c r="AJ738" s="4"/>
      <c r="AK738" s="4"/>
      <c r="AL738" s="4"/>
      <c r="AM738" s="4"/>
      <c r="AN738" s="4"/>
      <c r="AO738" s="4"/>
      <c r="AP738" s="4"/>
      <c r="AQ738" s="4"/>
    </row>
    <row r="739" ht="12.75" customHeight="1">
      <c r="A739" s="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4"/>
      <c r="AC739" s="4"/>
      <c r="AD739" s="4"/>
      <c r="AE739" s="4"/>
      <c r="AF739" s="4"/>
      <c r="AG739" s="4"/>
      <c r="AH739" s="4"/>
      <c r="AI739" s="4"/>
      <c r="AJ739" s="4"/>
      <c r="AK739" s="4"/>
      <c r="AL739" s="4"/>
      <c r="AM739" s="4"/>
      <c r="AN739" s="4"/>
      <c r="AO739" s="4"/>
      <c r="AP739" s="4"/>
      <c r="AQ739" s="4"/>
    </row>
    <row r="740" ht="12.75" customHeight="1">
      <c r="A740" s="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4"/>
      <c r="AC740" s="4"/>
      <c r="AD740" s="4"/>
      <c r="AE740" s="4"/>
      <c r="AF740" s="4"/>
      <c r="AG740" s="4"/>
      <c r="AH740" s="4"/>
      <c r="AI740" s="4"/>
      <c r="AJ740" s="4"/>
      <c r="AK740" s="4"/>
      <c r="AL740" s="4"/>
      <c r="AM740" s="4"/>
      <c r="AN740" s="4"/>
      <c r="AO740" s="4"/>
      <c r="AP740" s="4"/>
      <c r="AQ740" s="4"/>
    </row>
    <row r="741" ht="12.75" customHeight="1">
      <c r="A741" s="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4"/>
      <c r="AC741" s="4"/>
      <c r="AD741" s="4"/>
      <c r="AE741" s="4"/>
      <c r="AF741" s="4"/>
      <c r="AG741" s="4"/>
      <c r="AH741" s="4"/>
      <c r="AI741" s="4"/>
      <c r="AJ741" s="4"/>
      <c r="AK741" s="4"/>
      <c r="AL741" s="4"/>
      <c r="AM741" s="4"/>
      <c r="AN741" s="4"/>
      <c r="AO741" s="4"/>
      <c r="AP741" s="4"/>
      <c r="AQ741" s="4"/>
    </row>
    <row r="742" ht="12.75" customHeight="1">
      <c r="A742" s="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4"/>
      <c r="AC742" s="4"/>
      <c r="AD742" s="4"/>
      <c r="AE742" s="4"/>
      <c r="AF742" s="4"/>
      <c r="AG742" s="4"/>
      <c r="AH742" s="4"/>
      <c r="AI742" s="4"/>
      <c r="AJ742" s="4"/>
      <c r="AK742" s="4"/>
      <c r="AL742" s="4"/>
      <c r="AM742" s="4"/>
      <c r="AN742" s="4"/>
      <c r="AO742" s="4"/>
      <c r="AP742" s="4"/>
      <c r="AQ742" s="4"/>
    </row>
    <row r="743" ht="12.75" customHeight="1">
      <c r="A743" s="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4"/>
      <c r="AC743" s="4"/>
      <c r="AD743" s="4"/>
      <c r="AE743" s="4"/>
      <c r="AF743" s="4"/>
      <c r="AG743" s="4"/>
      <c r="AH743" s="4"/>
      <c r="AI743" s="4"/>
      <c r="AJ743" s="4"/>
      <c r="AK743" s="4"/>
      <c r="AL743" s="4"/>
      <c r="AM743" s="4"/>
      <c r="AN743" s="4"/>
      <c r="AO743" s="4"/>
      <c r="AP743" s="4"/>
      <c r="AQ743" s="4"/>
    </row>
    <row r="744" ht="12.75" customHeight="1">
      <c r="A744" s="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4"/>
      <c r="AC744" s="4"/>
      <c r="AD744" s="4"/>
      <c r="AE744" s="4"/>
      <c r="AF744" s="4"/>
      <c r="AG744" s="4"/>
      <c r="AH744" s="4"/>
      <c r="AI744" s="4"/>
      <c r="AJ744" s="4"/>
      <c r="AK744" s="4"/>
      <c r="AL744" s="4"/>
      <c r="AM744" s="4"/>
      <c r="AN744" s="4"/>
      <c r="AO744" s="4"/>
      <c r="AP744" s="4"/>
      <c r="AQ744" s="4"/>
    </row>
    <row r="745" ht="12.75" customHeight="1">
      <c r="A745" s="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4"/>
      <c r="AC745" s="4"/>
      <c r="AD745" s="4"/>
      <c r="AE745" s="4"/>
      <c r="AF745" s="4"/>
      <c r="AG745" s="4"/>
      <c r="AH745" s="4"/>
      <c r="AI745" s="4"/>
      <c r="AJ745" s="4"/>
      <c r="AK745" s="4"/>
      <c r="AL745" s="4"/>
      <c r="AM745" s="4"/>
      <c r="AN745" s="4"/>
      <c r="AO745" s="4"/>
      <c r="AP745" s="4"/>
      <c r="AQ745" s="4"/>
    </row>
    <row r="746" ht="12.75" customHeight="1">
      <c r="A746" s="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4"/>
      <c r="AC746" s="4"/>
      <c r="AD746" s="4"/>
      <c r="AE746" s="4"/>
      <c r="AF746" s="4"/>
      <c r="AG746" s="4"/>
      <c r="AH746" s="4"/>
      <c r="AI746" s="4"/>
      <c r="AJ746" s="4"/>
      <c r="AK746" s="4"/>
      <c r="AL746" s="4"/>
      <c r="AM746" s="4"/>
      <c r="AN746" s="4"/>
      <c r="AO746" s="4"/>
      <c r="AP746" s="4"/>
      <c r="AQ746" s="4"/>
    </row>
    <row r="747" ht="12.75" customHeight="1">
      <c r="A747" s="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4"/>
      <c r="AC747" s="4"/>
      <c r="AD747" s="4"/>
      <c r="AE747" s="4"/>
      <c r="AF747" s="4"/>
      <c r="AG747" s="4"/>
      <c r="AH747" s="4"/>
      <c r="AI747" s="4"/>
      <c r="AJ747" s="4"/>
      <c r="AK747" s="4"/>
      <c r="AL747" s="4"/>
      <c r="AM747" s="4"/>
      <c r="AN747" s="4"/>
      <c r="AO747" s="4"/>
      <c r="AP747" s="4"/>
      <c r="AQ747" s="4"/>
    </row>
    <row r="748" ht="12.75" customHeight="1">
      <c r="A748" s="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4"/>
      <c r="AC748" s="4"/>
      <c r="AD748" s="4"/>
      <c r="AE748" s="4"/>
      <c r="AF748" s="4"/>
      <c r="AG748" s="4"/>
      <c r="AH748" s="4"/>
      <c r="AI748" s="4"/>
      <c r="AJ748" s="4"/>
      <c r="AK748" s="4"/>
      <c r="AL748" s="4"/>
      <c r="AM748" s="4"/>
      <c r="AN748" s="4"/>
      <c r="AO748" s="4"/>
      <c r="AP748" s="4"/>
      <c r="AQ748" s="4"/>
    </row>
    <row r="749" ht="12.75" customHeight="1">
      <c r="A749" s="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4"/>
      <c r="AC749" s="4"/>
      <c r="AD749" s="4"/>
      <c r="AE749" s="4"/>
      <c r="AF749" s="4"/>
      <c r="AG749" s="4"/>
      <c r="AH749" s="4"/>
      <c r="AI749" s="4"/>
      <c r="AJ749" s="4"/>
      <c r="AK749" s="4"/>
      <c r="AL749" s="4"/>
      <c r="AM749" s="4"/>
      <c r="AN749" s="4"/>
      <c r="AO749" s="4"/>
      <c r="AP749" s="4"/>
      <c r="AQ749" s="4"/>
    </row>
    <row r="750" ht="12.75" customHeight="1">
      <c r="A750" s="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4"/>
      <c r="AC750" s="4"/>
      <c r="AD750" s="4"/>
      <c r="AE750" s="4"/>
      <c r="AF750" s="4"/>
      <c r="AG750" s="4"/>
      <c r="AH750" s="4"/>
      <c r="AI750" s="4"/>
      <c r="AJ750" s="4"/>
      <c r="AK750" s="4"/>
      <c r="AL750" s="4"/>
      <c r="AM750" s="4"/>
      <c r="AN750" s="4"/>
      <c r="AO750" s="4"/>
      <c r="AP750" s="4"/>
      <c r="AQ750" s="4"/>
    </row>
    <row r="751" ht="12.75" customHeight="1">
      <c r="A751" s="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4"/>
      <c r="AC751" s="4"/>
      <c r="AD751" s="4"/>
      <c r="AE751" s="4"/>
      <c r="AF751" s="4"/>
      <c r="AG751" s="4"/>
      <c r="AH751" s="4"/>
      <c r="AI751" s="4"/>
      <c r="AJ751" s="4"/>
      <c r="AK751" s="4"/>
      <c r="AL751" s="4"/>
      <c r="AM751" s="4"/>
      <c r="AN751" s="4"/>
      <c r="AO751" s="4"/>
      <c r="AP751" s="4"/>
      <c r="AQ751" s="4"/>
    </row>
    <row r="752" ht="12.75" customHeight="1">
      <c r="A752" s="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4"/>
      <c r="AC752" s="4"/>
      <c r="AD752" s="4"/>
      <c r="AE752" s="4"/>
      <c r="AF752" s="4"/>
      <c r="AG752" s="4"/>
      <c r="AH752" s="4"/>
      <c r="AI752" s="4"/>
      <c r="AJ752" s="4"/>
      <c r="AK752" s="4"/>
      <c r="AL752" s="4"/>
      <c r="AM752" s="4"/>
      <c r="AN752" s="4"/>
      <c r="AO752" s="4"/>
      <c r="AP752" s="4"/>
      <c r="AQ752" s="4"/>
    </row>
    <row r="753" ht="12.75" customHeight="1">
      <c r="A753" s="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4"/>
      <c r="AC753" s="4"/>
      <c r="AD753" s="4"/>
      <c r="AE753" s="4"/>
      <c r="AF753" s="4"/>
      <c r="AG753" s="4"/>
      <c r="AH753" s="4"/>
      <c r="AI753" s="4"/>
      <c r="AJ753" s="4"/>
      <c r="AK753" s="4"/>
      <c r="AL753" s="4"/>
      <c r="AM753" s="4"/>
      <c r="AN753" s="4"/>
      <c r="AO753" s="4"/>
      <c r="AP753" s="4"/>
      <c r="AQ753" s="4"/>
    </row>
    <row r="754" ht="12.75" customHeight="1">
      <c r="A754" s="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4"/>
      <c r="AC754" s="4"/>
      <c r="AD754" s="4"/>
      <c r="AE754" s="4"/>
      <c r="AF754" s="4"/>
      <c r="AG754" s="4"/>
      <c r="AH754" s="4"/>
      <c r="AI754" s="4"/>
      <c r="AJ754" s="4"/>
      <c r="AK754" s="4"/>
      <c r="AL754" s="4"/>
      <c r="AM754" s="4"/>
      <c r="AN754" s="4"/>
      <c r="AO754" s="4"/>
      <c r="AP754" s="4"/>
      <c r="AQ754" s="4"/>
    </row>
    <row r="755" ht="12.75" customHeight="1">
      <c r="A755" s="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4"/>
      <c r="AC755" s="4"/>
      <c r="AD755" s="4"/>
      <c r="AE755" s="4"/>
      <c r="AF755" s="4"/>
      <c r="AG755" s="4"/>
      <c r="AH755" s="4"/>
      <c r="AI755" s="4"/>
      <c r="AJ755" s="4"/>
      <c r="AK755" s="4"/>
      <c r="AL755" s="4"/>
      <c r="AM755" s="4"/>
      <c r="AN755" s="4"/>
      <c r="AO755" s="4"/>
      <c r="AP755" s="4"/>
      <c r="AQ755" s="4"/>
    </row>
    <row r="756" ht="12.75" customHeight="1">
      <c r="A756" s="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4"/>
      <c r="AC756" s="4"/>
      <c r="AD756" s="4"/>
      <c r="AE756" s="4"/>
      <c r="AF756" s="4"/>
      <c r="AG756" s="4"/>
      <c r="AH756" s="4"/>
      <c r="AI756" s="4"/>
      <c r="AJ756" s="4"/>
      <c r="AK756" s="4"/>
      <c r="AL756" s="4"/>
      <c r="AM756" s="4"/>
      <c r="AN756" s="4"/>
      <c r="AO756" s="4"/>
      <c r="AP756" s="4"/>
      <c r="AQ756" s="4"/>
    </row>
    <row r="757" ht="12.75" customHeight="1">
      <c r="A757" s="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4"/>
      <c r="AC757" s="4"/>
      <c r="AD757" s="4"/>
      <c r="AE757" s="4"/>
      <c r="AF757" s="4"/>
      <c r="AG757" s="4"/>
      <c r="AH757" s="4"/>
      <c r="AI757" s="4"/>
      <c r="AJ757" s="4"/>
      <c r="AK757" s="4"/>
      <c r="AL757" s="4"/>
      <c r="AM757" s="4"/>
      <c r="AN757" s="4"/>
      <c r="AO757" s="4"/>
      <c r="AP757" s="4"/>
      <c r="AQ757" s="4"/>
    </row>
    <row r="758" ht="12.75" customHeight="1">
      <c r="A758" s="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4"/>
      <c r="AC758" s="4"/>
      <c r="AD758" s="4"/>
      <c r="AE758" s="4"/>
      <c r="AF758" s="4"/>
      <c r="AG758" s="4"/>
      <c r="AH758" s="4"/>
      <c r="AI758" s="4"/>
      <c r="AJ758" s="4"/>
      <c r="AK758" s="4"/>
      <c r="AL758" s="4"/>
      <c r="AM758" s="4"/>
      <c r="AN758" s="4"/>
      <c r="AO758" s="4"/>
      <c r="AP758" s="4"/>
      <c r="AQ758" s="4"/>
    </row>
    <row r="759" ht="12.75" customHeight="1">
      <c r="A759" s="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4"/>
      <c r="AC759" s="4"/>
      <c r="AD759" s="4"/>
      <c r="AE759" s="4"/>
      <c r="AF759" s="4"/>
      <c r="AG759" s="4"/>
      <c r="AH759" s="4"/>
      <c r="AI759" s="4"/>
      <c r="AJ759" s="4"/>
      <c r="AK759" s="4"/>
      <c r="AL759" s="4"/>
      <c r="AM759" s="4"/>
      <c r="AN759" s="4"/>
      <c r="AO759" s="4"/>
      <c r="AP759" s="4"/>
      <c r="AQ759" s="4"/>
    </row>
    <row r="760" ht="12.75" customHeight="1">
      <c r="A760" s="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4"/>
      <c r="AC760" s="4"/>
      <c r="AD760" s="4"/>
      <c r="AE760" s="4"/>
      <c r="AF760" s="4"/>
      <c r="AG760" s="4"/>
      <c r="AH760" s="4"/>
      <c r="AI760" s="4"/>
      <c r="AJ760" s="4"/>
      <c r="AK760" s="4"/>
      <c r="AL760" s="4"/>
      <c r="AM760" s="4"/>
      <c r="AN760" s="4"/>
      <c r="AO760" s="4"/>
      <c r="AP760" s="4"/>
      <c r="AQ760" s="4"/>
    </row>
    <row r="761" ht="12.75" customHeight="1">
      <c r="A761" s="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4"/>
      <c r="AC761" s="4"/>
      <c r="AD761" s="4"/>
      <c r="AE761" s="4"/>
      <c r="AF761" s="4"/>
      <c r="AG761" s="4"/>
      <c r="AH761" s="4"/>
      <c r="AI761" s="4"/>
      <c r="AJ761" s="4"/>
      <c r="AK761" s="4"/>
      <c r="AL761" s="4"/>
      <c r="AM761" s="4"/>
      <c r="AN761" s="4"/>
      <c r="AO761" s="4"/>
      <c r="AP761" s="4"/>
      <c r="AQ761" s="4"/>
    </row>
    <row r="762" ht="12.75" customHeight="1">
      <c r="A762" s="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4"/>
      <c r="AC762" s="4"/>
      <c r="AD762" s="4"/>
      <c r="AE762" s="4"/>
      <c r="AF762" s="4"/>
      <c r="AG762" s="4"/>
      <c r="AH762" s="4"/>
      <c r="AI762" s="4"/>
      <c r="AJ762" s="4"/>
      <c r="AK762" s="4"/>
      <c r="AL762" s="4"/>
      <c r="AM762" s="4"/>
      <c r="AN762" s="4"/>
      <c r="AO762" s="4"/>
      <c r="AP762" s="4"/>
      <c r="AQ762" s="4"/>
    </row>
    <row r="763" ht="12.75" customHeight="1">
      <c r="A763" s="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4"/>
      <c r="AC763" s="4"/>
      <c r="AD763" s="4"/>
      <c r="AE763" s="4"/>
      <c r="AF763" s="4"/>
      <c r="AG763" s="4"/>
      <c r="AH763" s="4"/>
      <c r="AI763" s="4"/>
      <c r="AJ763" s="4"/>
      <c r="AK763" s="4"/>
      <c r="AL763" s="4"/>
      <c r="AM763" s="4"/>
      <c r="AN763" s="4"/>
      <c r="AO763" s="4"/>
      <c r="AP763" s="4"/>
      <c r="AQ763" s="4"/>
    </row>
    <row r="764" ht="12.75" customHeight="1">
      <c r="A764" s="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4"/>
      <c r="AC764" s="4"/>
      <c r="AD764" s="4"/>
      <c r="AE764" s="4"/>
      <c r="AF764" s="4"/>
      <c r="AG764" s="4"/>
      <c r="AH764" s="4"/>
      <c r="AI764" s="4"/>
      <c r="AJ764" s="4"/>
      <c r="AK764" s="4"/>
      <c r="AL764" s="4"/>
      <c r="AM764" s="4"/>
      <c r="AN764" s="4"/>
      <c r="AO764" s="4"/>
      <c r="AP764" s="4"/>
      <c r="AQ764" s="4"/>
    </row>
    <row r="765" ht="12.75" customHeight="1">
      <c r="A765" s="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4"/>
      <c r="AC765" s="4"/>
      <c r="AD765" s="4"/>
      <c r="AE765" s="4"/>
      <c r="AF765" s="4"/>
      <c r="AG765" s="4"/>
      <c r="AH765" s="4"/>
      <c r="AI765" s="4"/>
      <c r="AJ765" s="4"/>
      <c r="AK765" s="4"/>
      <c r="AL765" s="4"/>
      <c r="AM765" s="4"/>
      <c r="AN765" s="4"/>
      <c r="AO765" s="4"/>
      <c r="AP765" s="4"/>
      <c r="AQ765" s="4"/>
    </row>
    <row r="766" ht="12.75" customHeight="1">
      <c r="A766" s="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4"/>
      <c r="AC766" s="4"/>
      <c r="AD766" s="4"/>
      <c r="AE766" s="4"/>
      <c r="AF766" s="4"/>
      <c r="AG766" s="4"/>
      <c r="AH766" s="4"/>
      <c r="AI766" s="4"/>
      <c r="AJ766" s="4"/>
      <c r="AK766" s="4"/>
      <c r="AL766" s="4"/>
      <c r="AM766" s="4"/>
      <c r="AN766" s="4"/>
      <c r="AO766" s="4"/>
      <c r="AP766" s="4"/>
      <c r="AQ766" s="4"/>
    </row>
    <row r="767" ht="12.75" customHeight="1">
      <c r="A767" s="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4"/>
      <c r="AC767" s="4"/>
      <c r="AD767" s="4"/>
      <c r="AE767" s="4"/>
      <c r="AF767" s="4"/>
      <c r="AG767" s="4"/>
      <c r="AH767" s="4"/>
      <c r="AI767" s="4"/>
      <c r="AJ767" s="4"/>
      <c r="AK767" s="4"/>
      <c r="AL767" s="4"/>
      <c r="AM767" s="4"/>
      <c r="AN767" s="4"/>
      <c r="AO767" s="4"/>
      <c r="AP767" s="4"/>
      <c r="AQ767" s="4"/>
    </row>
    <row r="768" ht="12.75" customHeight="1">
      <c r="A768" s="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4"/>
      <c r="AC768" s="4"/>
      <c r="AD768" s="4"/>
      <c r="AE768" s="4"/>
      <c r="AF768" s="4"/>
      <c r="AG768" s="4"/>
      <c r="AH768" s="4"/>
      <c r="AI768" s="4"/>
      <c r="AJ768" s="4"/>
      <c r="AK768" s="4"/>
      <c r="AL768" s="4"/>
      <c r="AM768" s="4"/>
      <c r="AN768" s="4"/>
      <c r="AO768" s="4"/>
      <c r="AP768" s="4"/>
      <c r="AQ768" s="4"/>
    </row>
    <row r="769" ht="12.75" customHeight="1">
      <c r="A769" s="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4"/>
      <c r="AC769" s="4"/>
      <c r="AD769" s="4"/>
      <c r="AE769" s="4"/>
      <c r="AF769" s="4"/>
      <c r="AG769" s="4"/>
      <c r="AH769" s="4"/>
      <c r="AI769" s="4"/>
      <c r="AJ769" s="4"/>
      <c r="AK769" s="4"/>
      <c r="AL769" s="4"/>
      <c r="AM769" s="4"/>
      <c r="AN769" s="4"/>
      <c r="AO769" s="4"/>
      <c r="AP769" s="4"/>
      <c r="AQ769" s="4"/>
    </row>
    <row r="770" ht="12.75" customHeight="1">
      <c r="A770" s="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4"/>
      <c r="AC770" s="4"/>
      <c r="AD770" s="4"/>
      <c r="AE770" s="4"/>
      <c r="AF770" s="4"/>
      <c r="AG770" s="4"/>
      <c r="AH770" s="4"/>
      <c r="AI770" s="4"/>
      <c r="AJ770" s="4"/>
      <c r="AK770" s="4"/>
      <c r="AL770" s="4"/>
      <c r="AM770" s="4"/>
      <c r="AN770" s="4"/>
      <c r="AO770" s="4"/>
      <c r="AP770" s="4"/>
      <c r="AQ770" s="4"/>
    </row>
    <row r="771" ht="12.75" customHeight="1">
      <c r="A771" s="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4"/>
      <c r="AC771" s="4"/>
      <c r="AD771" s="4"/>
      <c r="AE771" s="4"/>
      <c r="AF771" s="4"/>
      <c r="AG771" s="4"/>
      <c r="AH771" s="4"/>
      <c r="AI771" s="4"/>
      <c r="AJ771" s="4"/>
      <c r="AK771" s="4"/>
      <c r="AL771" s="4"/>
      <c r="AM771" s="4"/>
      <c r="AN771" s="4"/>
      <c r="AO771" s="4"/>
      <c r="AP771" s="4"/>
      <c r="AQ771" s="4"/>
    </row>
    <row r="772" ht="12.75" customHeight="1">
      <c r="A772" s="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4"/>
      <c r="AC772" s="4"/>
      <c r="AD772" s="4"/>
      <c r="AE772" s="4"/>
      <c r="AF772" s="4"/>
      <c r="AG772" s="4"/>
      <c r="AH772" s="4"/>
      <c r="AI772" s="4"/>
      <c r="AJ772" s="4"/>
      <c r="AK772" s="4"/>
      <c r="AL772" s="4"/>
      <c r="AM772" s="4"/>
      <c r="AN772" s="4"/>
      <c r="AO772" s="4"/>
      <c r="AP772" s="4"/>
      <c r="AQ772" s="4"/>
    </row>
    <row r="773" ht="12.75" customHeight="1">
      <c r="A773" s="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4"/>
      <c r="AC773" s="4"/>
      <c r="AD773" s="4"/>
      <c r="AE773" s="4"/>
      <c r="AF773" s="4"/>
      <c r="AG773" s="4"/>
      <c r="AH773" s="4"/>
      <c r="AI773" s="4"/>
      <c r="AJ773" s="4"/>
      <c r="AK773" s="4"/>
      <c r="AL773" s="4"/>
      <c r="AM773" s="4"/>
      <c r="AN773" s="4"/>
      <c r="AO773" s="4"/>
      <c r="AP773" s="4"/>
      <c r="AQ773" s="4"/>
    </row>
    <row r="774" ht="12.75" customHeight="1">
      <c r="A774" s="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4"/>
      <c r="AC774" s="4"/>
      <c r="AD774" s="4"/>
      <c r="AE774" s="4"/>
      <c r="AF774" s="4"/>
      <c r="AG774" s="4"/>
      <c r="AH774" s="4"/>
      <c r="AI774" s="4"/>
      <c r="AJ774" s="4"/>
      <c r="AK774" s="4"/>
      <c r="AL774" s="4"/>
      <c r="AM774" s="4"/>
      <c r="AN774" s="4"/>
      <c r="AO774" s="4"/>
      <c r="AP774" s="4"/>
      <c r="AQ774" s="4"/>
    </row>
    <row r="775" ht="12.75" customHeight="1">
      <c r="A775" s="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4"/>
      <c r="AC775" s="4"/>
      <c r="AD775" s="4"/>
      <c r="AE775" s="4"/>
      <c r="AF775" s="4"/>
      <c r="AG775" s="4"/>
      <c r="AH775" s="4"/>
      <c r="AI775" s="4"/>
      <c r="AJ775" s="4"/>
      <c r="AK775" s="4"/>
      <c r="AL775" s="4"/>
      <c r="AM775" s="4"/>
      <c r="AN775" s="4"/>
      <c r="AO775" s="4"/>
      <c r="AP775" s="4"/>
      <c r="AQ775" s="4"/>
    </row>
    <row r="776" ht="12.75" customHeight="1">
      <c r="A776" s="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4"/>
      <c r="AC776" s="4"/>
      <c r="AD776" s="4"/>
      <c r="AE776" s="4"/>
      <c r="AF776" s="4"/>
      <c r="AG776" s="4"/>
      <c r="AH776" s="4"/>
      <c r="AI776" s="4"/>
      <c r="AJ776" s="4"/>
      <c r="AK776" s="4"/>
      <c r="AL776" s="4"/>
      <c r="AM776" s="4"/>
      <c r="AN776" s="4"/>
      <c r="AO776" s="4"/>
      <c r="AP776" s="4"/>
      <c r="AQ776" s="4"/>
    </row>
    <row r="777" ht="12.75" customHeight="1">
      <c r="A777" s="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4"/>
      <c r="AC777" s="4"/>
      <c r="AD777" s="4"/>
      <c r="AE777" s="4"/>
      <c r="AF777" s="4"/>
      <c r="AG777" s="4"/>
      <c r="AH777" s="4"/>
      <c r="AI777" s="4"/>
      <c r="AJ777" s="4"/>
      <c r="AK777" s="4"/>
      <c r="AL777" s="4"/>
      <c r="AM777" s="4"/>
      <c r="AN777" s="4"/>
      <c r="AO777" s="4"/>
      <c r="AP777" s="4"/>
      <c r="AQ777" s="4"/>
    </row>
    <row r="778" ht="12.75" customHeight="1">
      <c r="A778" s="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4"/>
      <c r="AC778" s="4"/>
      <c r="AD778" s="4"/>
      <c r="AE778" s="4"/>
      <c r="AF778" s="4"/>
      <c r="AG778" s="4"/>
      <c r="AH778" s="4"/>
      <c r="AI778" s="4"/>
      <c r="AJ778" s="4"/>
      <c r="AK778" s="4"/>
      <c r="AL778" s="4"/>
      <c r="AM778" s="4"/>
      <c r="AN778" s="4"/>
      <c r="AO778" s="4"/>
      <c r="AP778" s="4"/>
      <c r="AQ778" s="4"/>
    </row>
    <row r="779" ht="12.75" customHeight="1">
      <c r="A779" s="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4"/>
      <c r="AC779" s="4"/>
      <c r="AD779" s="4"/>
      <c r="AE779" s="4"/>
      <c r="AF779" s="4"/>
      <c r="AG779" s="4"/>
      <c r="AH779" s="4"/>
      <c r="AI779" s="4"/>
      <c r="AJ779" s="4"/>
      <c r="AK779" s="4"/>
      <c r="AL779" s="4"/>
      <c r="AM779" s="4"/>
      <c r="AN779" s="4"/>
      <c r="AO779" s="4"/>
      <c r="AP779" s="4"/>
      <c r="AQ779" s="4"/>
    </row>
    <row r="780" ht="12.75" customHeight="1">
      <c r="A780" s="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4"/>
      <c r="AC780" s="4"/>
      <c r="AD780" s="4"/>
      <c r="AE780" s="4"/>
      <c r="AF780" s="4"/>
      <c r="AG780" s="4"/>
      <c r="AH780" s="4"/>
      <c r="AI780" s="4"/>
      <c r="AJ780" s="4"/>
      <c r="AK780" s="4"/>
      <c r="AL780" s="4"/>
      <c r="AM780" s="4"/>
      <c r="AN780" s="4"/>
      <c r="AO780" s="4"/>
      <c r="AP780" s="4"/>
      <c r="AQ780" s="4"/>
    </row>
    <row r="781" ht="12.75" customHeight="1">
      <c r="A781" s="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4"/>
      <c r="AC781" s="4"/>
      <c r="AD781" s="4"/>
      <c r="AE781" s="4"/>
      <c r="AF781" s="4"/>
      <c r="AG781" s="4"/>
      <c r="AH781" s="4"/>
      <c r="AI781" s="4"/>
      <c r="AJ781" s="4"/>
      <c r="AK781" s="4"/>
      <c r="AL781" s="4"/>
      <c r="AM781" s="4"/>
      <c r="AN781" s="4"/>
      <c r="AO781" s="4"/>
      <c r="AP781" s="4"/>
      <c r="AQ781" s="4"/>
    </row>
    <row r="782" ht="12.75" customHeight="1">
      <c r="A782" s="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4"/>
      <c r="AC782" s="4"/>
      <c r="AD782" s="4"/>
      <c r="AE782" s="4"/>
      <c r="AF782" s="4"/>
      <c r="AG782" s="4"/>
      <c r="AH782" s="4"/>
      <c r="AI782" s="4"/>
      <c r="AJ782" s="4"/>
      <c r="AK782" s="4"/>
      <c r="AL782" s="4"/>
      <c r="AM782" s="4"/>
      <c r="AN782" s="4"/>
      <c r="AO782" s="4"/>
      <c r="AP782" s="4"/>
      <c r="AQ782" s="4"/>
    </row>
    <row r="783" ht="12.75" customHeight="1">
      <c r="A783" s="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4"/>
      <c r="AC783" s="4"/>
      <c r="AD783" s="4"/>
      <c r="AE783" s="4"/>
      <c r="AF783" s="4"/>
      <c r="AG783" s="4"/>
      <c r="AH783" s="4"/>
      <c r="AI783" s="4"/>
      <c r="AJ783" s="4"/>
      <c r="AK783" s="4"/>
      <c r="AL783" s="4"/>
      <c r="AM783" s="4"/>
      <c r="AN783" s="4"/>
      <c r="AO783" s="4"/>
      <c r="AP783" s="4"/>
      <c r="AQ783" s="4"/>
    </row>
    <row r="784" ht="12.75" customHeight="1">
      <c r="A784" s="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4"/>
      <c r="AC784" s="4"/>
      <c r="AD784" s="4"/>
      <c r="AE784" s="4"/>
      <c r="AF784" s="4"/>
      <c r="AG784" s="4"/>
      <c r="AH784" s="4"/>
      <c r="AI784" s="4"/>
      <c r="AJ784" s="4"/>
      <c r="AK784" s="4"/>
      <c r="AL784" s="4"/>
      <c r="AM784" s="4"/>
      <c r="AN784" s="4"/>
      <c r="AO784" s="4"/>
      <c r="AP784" s="4"/>
      <c r="AQ784" s="4"/>
    </row>
    <row r="785" ht="12.75" customHeight="1">
      <c r="A785" s="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4"/>
      <c r="AC785" s="4"/>
      <c r="AD785" s="4"/>
      <c r="AE785" s="4"/>
      <c r="AF785" s="4"/>
      <c r="AG785" s="4"/>
      <c r="AH785" s="4"/>
      <c r="AI785" s="4"/>
      <c r="AJ785" s="4"/>
      <c r="AK785" s="4"/>
      <c r="AL785" s="4"/>
      <c r="AM785" s="4"/>
      <c r="AN785" s="4"/>
      <c r="AO785" s="4"/>
      <c r="AP785" s="4"/>
      <c r="AQ785" s="4"/>
    </row>
    <row r="786" ht="12.75" customHeight="1">
      <c r="A786" s="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4"/>
      <c r="AC786" s="4"/>
      <c r="AD786" s="4"/>
      <c r="AE786" s="4"/>
      <c r="AF786" s="4"/>
      <c r="AG786" s="4"/>
      <c r="AH786" s="4"/>
      <c r="AI786" s="4"/>
      <c r="AJ786" s="4"/>
      <c r="AK786" s="4"/>
      <c r="AL786" s="4"/>
      <c r="AM786" s="4"/>
      <c r="AN786" s="4"/>
      <c r="AO786" s="4"/>
      <c r="AP786" s="4"/>
      <c r="AQ786" s="4"/>
    </row>
    <row r="787" ht="12.75" customHeight="1">
      <c r="A787" s="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4"/>
      <c r="AC787" s="4"/>
      <c r="AD787" s="4"/>
      <c r="AE787" s="4"/>
      <c r="AF787" s="4"/>
      <c r="AG787" s="4"/>
      <c r="AH787" s="4"/>
      <c r="AI787" s="4"/>
      <c r="AJ787" s="4"/>
      <c r="AK787" s="4"/>
      <c r="AL787" s="4"/>
      <c r="AM787" s="4"/>
      <c r="AN787" s="4"/>
      <c r="AO787" s="4"/>
      <c r="AP787" s="4"/>
      <c r="AQ787" s="4"/>
    </row>
    <row r="788" ht="12.75" customHeight="1">
      <c r="A788" s="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4"/>
      <c r="AC788" s="4"/>
      <c r="AD788" s="4"/>
      <c r="AE788" s="4"/>
      <c r="AF788" s="4"/>
      <c r="AG788" s="4"/>
      <c r="AH788" s="4"/>
      <c r="AI788" s="4"/>
      <c r="AJ788" s="4"/>
      <c r="AK788" s="4"/>
      <c r="AL788" s="4"/>
      <c r="AM788" s="4"/>
      <c r="AN788" s="4"/>
      <c r="AO788" s="4"/>
      <c r="AP788" s="4"/>
      <c r="AQ788" s="4"/>
    </row>
    <row r="789" ht="12.75" customHeight="1">
      <c r="A789" s="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4"/>
      <c r="AC789" s="4"/>
      <c r="AD789" s="4"/>
      <c r="AE789" s="4"/>
      <c r="AF789" s="4"/>
      <c r="AG789" s="4"/>
      <c r="AH789" s="4"/>
      <c r="AI789" s="4"/>
      <c r="AJ789" s="4"/>
      <c r="AK789" s="4"/>
      <c r="AL789" s="4"/>
      <c r="AM789" s="4"/>
      <c r="AN789" s="4"/>
      <c r="AO789" s="4"/>
      <c r="AP789" s="4"/>
      <c r="AQ789" s="4"/>
    </row>
    <row r="790" ht="12.75" customHeight="1">
      <c r="A790" s="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4"/>
      <c r="AC790" s="4"/>
      <c r="AD790" s="4"/>
      <c r="AE790" s="4"/>
      <c r="AF790" s="4"/>
      <c r="AG790" s="4"/>
      <c r="AH790" s="4"/>
      <c r="AI790" s="4"/>
      <c r="AJ790" s="4"/>
      <c r="AK790" s="4"/>
      <c r="AL790" s="4"/>
      <c r="AM790" s="4"/>
      <c r="AN790" s="4"/>
      <c r="AO790" s="4"/>
      <c r="AP790" s="4"/>
      <c r="AQ790" s="4"/>
    </row>
    <row r="791" ht="12.75" customHeight="1">
      <c r="A791" s="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4"/>
      <c r="AC791" s="4"/>
      <c r="AD791" s="4"/>
      <c r="AE791" s="4"/>
      <c r="AF791" s="4"/>
      <c r="AG791" s="4"/>
      <c r="AH791" s="4"/>
      <c r="AI791" s="4"/>
      <c r="AJ791" s="4"/>
      <c r="AK791" s="4"/>
      <c r="AL791" s="4"/>
      <c r="AM791" s="4"/>
      <c r="AN791" s="4"/>
      <c r="AO791" s="4"/>
      <c r="AP791" s="4"/>
      <c r="AQ791" s="4"/>
    </row>
    <row r="792" ht="12.75" customHeight="1">
      <c r="A792" s="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4"/>
      <c r="AC792" s="4"/>
      <c r="AD792" s="4"/>
      <c r="AE792" s="4"/>
      <c r="AF792" s="4"/>
      <c r="AG792" s="4"/>
      <c r="AH792" s="4"/>
      <c r="AI792" s="4"/>
      <c r="AJ792" s="4"/>
      <c r="AK792" s="4"/>
      <c r="AL792" s="4"/>
      <c r="AM792" s="4"/>
      <c r="AN792" s="4"/>
      <c r="AO792" s="4"/>
      <c r="AP792" s="4"/>
      <c r="AQ792" s="4"/>
    </row>
    <row r="793" ht="12.75" customHeight="1">
      <c r="A793" s="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4"/>
      <c r="AC793" s="4"/>
      <c r="AD793" s="4"/>
      <c r="AE793" s="4"/>
      <c r="AF793" s="4"/>
      <c r="AG793" s="4"/>
      <c r="AH793" s="4"/>
      <c r="AI793" s="4"/>
      <c r="AJ793" s="4"/>
      <c r="AK793" s="4"/>
      <c r="AL793" s="4"/>
      <c r="AM793" s="4"/>
      <c r="AN793" s="4"/>
      <c r="AO793" s="4"/>
      <c r="AP793" s="4"/>
      <c r="AQ793" s="4"/>
    </row>
    <row r="794" ht="12.75" customHeight="1">
      <c r="A794" s="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4"/>
      <c r="AC794" s="4"/>
      <c r="AD794" s="4"/>
      <c r="AE794" s="4"/>
      <c r="AF794" s="4"/>
      <c r="AG794" s="4"/>
      <c r="AH794" s="4"/>
      <c r="AI794" s="4"/>
      <c r="AJ794" s="4"/>
      <c r="AK794" s="4"/>
      <c r="AL794" s="4"/>
      <c r="AM794" s="4"/>
      <c r="AN794" s="4"/>
      <c r="AO794" s="4"/>
      <c r="AP794" s="4"/>
      <c r="AQ794" s="4"/>
    </row>
    <row r="795" ht="12.75" customHeight="1">
      <c r="A795" s="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4"/>
      <c r="AC795" s="4"/>
      <c r="AD795" s="4"/>
      <c r="AE795" s="4"/>
      <c r="AF795" s="4"/>
      <c r="AG795" s="4"/>
      <c r="AH795" s="4"/>
      <c r="AI795" s="4"/>
      <c r="AJ795" s="4"/>
      <c r="AK795" s="4"/>
      <c r="AL795" s="4"/>
      <c r="AM795" s="4"/>
      <c r="AN795" s="4"/>
      <c r="AO795" s="4"/>
      <c r="AP795" s="4"/>
      <c r="AQ795" s="4"/>
    </row>
    <row r="796" ht="12.75" customHeight="1">
      <c r="A796" s="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4"/>
      <c r="AC796" s="4"/>
      <c r="AD796" s="4"/>
      <c r="AE796" s="4"/>
      <c r="AF796" s="4"/>
      <c r="AG796" s="4"/>
      <c r="AH796" s="4"/>
      <c r="AI796" s="4"/>
      <c r="AJ796" s="4"/>
      <c r="AK796" s="4"/>
      <c r="AL796" s="4"/>
      <c r="AM796" s="4"/>
      <c r="AN796" s="4"/>
      <c r="AO796" s="4"/>
      <c r="AP796" s="4"/>
      <c r="AQ796" s="4"/>
    </row>
    <row r="797" ht="12.75" customHeight="1">
      <c r="A797" s="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4"/>
      <c r="AC797" s="4"/>
      <c r="AD797" s="4"/>
      <c r="AE797" s="4"/>
      <c r="AF797" s="4"/>
      <c r="AG797" s="4"/>
      <c r="AH797" s="4"/>
      <c r="AI797" s="4"/>
      <c r="AJ797" s="4"/>
      <c r="AK797" s="4"/>
      <c r="AL797" s="4"/>
      <c r="AM797" s="4"/>
      <c r="AN797" s="4"/>
      <c r="AO797" s="4"/>
      <c r="AP797" s="4"/>
      <c r="AQ797" s="4"/>
    </row>
    <row r="798" ht="12.75" customHeight="1">
      <c r="A798" s="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4"/>
      <c r="AC798" s="4"/>
      <c r="AD798" s="4"/>
      <c r="AE798" s="4"/>
      <c r="AF798" s="4"/>
      <c r="AG798" s="4"/>
      <c r="AH798" s="4"/>
      <c r="AI798" s="4"/>
      <c r="AJ798" s="4"/>
      <c r="AK798" s="4"/>
      <c r="AL798" s="4"/>
      <c r="AM798" s="4"/>
      <c r="AN798" s="4"/>
      <c r="AO798" s="4"/>
      <c r="AP798" s="4"/>
      <c r="AQ798" s="4"/>
    </row>
    <row r="799" ht="12.75" customHeight="1">
      <c r="A799" s="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4"/>
      <c r="AC799" s="4"/>
      <c r="AD799" s="4"/>
      <c r="AE799" s="4"/>
      <c r="AF799" s="4"/>
      <c r="AG799" s="4"/>
      <c r="AH799" s="4"/>
      <c r="AI799" s="4"/>
      <c r="AJ799" s="4"/>
      <c r="AK799" s="4"/>
      <c r="AL799" s="4"/>
      <c r="AM799" s="4"/>
      <c r="AN799" s="4"/>
      <c r="AO799" s="4"/>
      <c r="AP799" s="4"/>
      <c r="AQ799" s="4"/>
    </row>
    <row r="800" ht="12.75" customHeight="1">
      <c r="A800" s="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4"/>
      <c r="AC800" s="4"/>
      <c r="AD800" s="4"/>
      <c r="AE800" s="4"/>
      <c r="AF800" s="4"/>
      <c r="AG800" s="4"/>
      <c r="AH800" s="4"/>
      <c r="AI800" s="4"/>
      <c r="AJ800" s="4"/>
      <c r="AK800" s="4"/>
      <c r="AL800" s="4"/>
      <c r="AM800" s="4"/>
      <c r="AN800" s="4"/>
      <c r="AO800" s="4"/>
      <c r="AP800" s="4"/>
      <c r="AQ800" s="4"/>
    </row>
    <row r="801" ht="12.75" customHeight="1">
      <c r="A801" s="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4"/>
      <c r="AC801" s="4"/>
      <c r="AD801" s="4"/>
      <c r="AE801" s="4"/>
      <c r="AF801" s="4"/>
      <c r="AG801" s="4"/>
      <c r="AH801" s="4"/>
      <c r="AI801" s="4"/>
      <c r="AJ801" s="4"/>
      <c r="AK801" s="4"/>
      <c r="AL801" s="4"/>
      <c r="AM801" s="4"/>
      <c r="AN801" s="4"/>
      <c r="AO801" s="4"/>
      <c r="AP801" s="4"/>
      <c r="AQ801" s="4"/>
    </row>
    <row r="802" ht="12.75" customHeight="1">
      <c r="A802" s="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4"/>
      <c r="AC802" s="4"/>
      <c r="AD802" s="4"/>
      <c r="AE802" s="4"/>
      <c r="AF802" s="4"/>
      <c r="AG802" s="4"/>
      <c r="AH802" s="4"/>
      <c r="AI802" s="4"/>
      <c r="AJ802" s="4"/>
      <c r="AK802" s="4"/>
      <c r="AL802" s="4"/>
      <c r="AM802" s="4"/>
      <c r="AN802" s="4"/>
      <c r="AO802" s="4"/>
      <c r="AP802" s="4"/>
      <c r="AQ802" s="4"/>
    </row>
    <row r="803" ht="12.75" customHeight="1">
      <c r="A803" s="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4"/>
      <c r="AC803" s="4"/>
      <c r="AD803" s="4"/>
      <c r="AE803" s="4"/>
      <c r="AF803" s="4"/>
      <c r="AG803" s="4"/>
      <c r="AH803" s="4"/>
      <c r="AI803" s="4"/>
      <c r="AJ803" s="4"/>
      <c r="AK803" s="4"/>
      <c r="AL803" s="4"/>
      <c r="AM803" s="4"/>
      <c r="AN803" s="4"/>
      <c r="AO803" s="4"/>
      <c r="AP803" s="4"/>
      <c r="AQ803" s="4"/>
    </row>
    <row r="804" ht="12.75" customHeight="1">
      <c r="A804" s="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4"/>
      <c r="AC804" s="4"/>
      <c r="AD804" s="4"/>
      <c r="AE804" s="4"/>
      <c r="AF804" s="4"/>
      <c r="AG804" s="4"/>
      <c r="AH804" s="4"/>
      <c r="AI804" s="4"/>
      <c r="AJ804" s="4"/>
      <c r="AK804" s="4"/>
      <c r="AL804" s="4"/>
      <c r="AM804" s="4"/>
      <c r="AN804" s="4"/>
      <c r="AO804" s="4"/>
      <c r="AP804" s="4"/>
      <c r="AQ804" s="4"/>
    </row>
    <row r="805" ht="12.75" customHeight="1">
      <c r="A805" s="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4"/>
      <c r="AC805" s="4"/>
      <c r="AD805" s="4"/>
      <c r="AE805" s="4"/>
      <c r="AF805" s="4"/>
      <c r="AG805" s="4"/>
      <c r="AH805" s="4"/>
      <c r="AI805" s="4"/>
      <c r="AJ805" s="4"/>
      <c r="AK805" s="4"/>
      <c r="AL805" s="4"/>
      <c r="AM805" s="4"/>
      <c r="AN805" s="4"/>
      <c r="AO805" s="4"/>
      <c r="AP805" s="4"/>
      <c r="AQ805" s="4"/>
    </row>
    <row r="806" ht="12.75" customHeight="1">
      <c r="A806" s="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4"/>
      <c r="AC806" s="4"/>
      <c r="AD806" s="4"/>
      <c r="AE806" s="4"/>
      <c r="AF806" s="4"/>
      <c r="AG806" s="4"/>
      <c r="AH806" s="4"/>
      <c r="AI806" s="4"/>
      <c r="AJ806" s="4"/>
      <c r="AK806" s="4"/>
      <c r="AL806" s="4"/>
      <c r="AM806" s="4"/>
      <c r="AN806" s="4"/>
      <c r="AO806" s="4"/>
      <c r="AP806" s="4"/>
      <c r="AQ806" s="4"/>
    </row>
    <row r="807" ht="12.75" customHeight="1">
      <c r="A807" s="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4"/>
      <c r="AC807" s="4"/>
      <c r="AD807" s="4"/>
      <c r="AE807" s="4"/>
      <c r="AF807" s="4"/>
      <c r="AG807" s="4"/>
      <c r="AH807" s="4"/>
      <c r="AI807" s="4"/>
      <c r="AJ807" s="4"/>
      <c r="AK807" s="4"/>
      <c r="AL807" s="4"/>
      <c r="AM807" s="4"/>
      <c r="AN807" s="4"/>
      <c r="AO807" s="4"/>
      <c r="AP807" s="4"/>
      <c r="AQ807" s="4"/>
    </row>
    <row r="808" ht="12.75" customHeight="1">
      <c r="A808" s="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4"/>
      <c r="AC808" s="4"/>
      <c r="AD808" s="4"/>
      <c r="AE808" s="4"/>
      <c r="AF808" s="4"/>
      <c r="AG808" s="4"/>
      <c r="AH808" s="4"/>
      <c r="AI808" s="4"/>
      <c r="AJ808" s="4"/>
      <c r="AK808" s="4"/>
      <c r="AL808" s="4"/>
      <c r="AM808" s="4"/>
      <c r="AN808" s="4"/>
      <c r="AO808" s="4"/>
      <c r="AP808" s="4"/>
      <c r="AQ808" s="4"/>
    </row>
    <row r="809" ht="12.75" customHeight="1">
      <c r="A809" s="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4"/>
      <c r="AC809" s="4"/>
      <c r="AD809" s="4"/>
      <c r="AE809" s="4"/>
      <c r="AF809" s="4"/>
      <c r="AG809" s="4"/>
      <c r="AH809" s="4"/>
      <c r="AI809" s="4"/>
      <c r="AJ809" s="4"/>
      <c r="AK809" s="4"/>
      <c r="AL809" s="4"/>
      <c r="AM809" s="4"/>
      <c r="AN809" s="4"/>
      <c r="AO809" s="4"/>
      <c r="AP809" s="4"/>
      <c r="AQ809" s="4"/>
    </row>
    <row r="810" ht="12.75" customHeight="1">
      <c r="A810" s="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4"/>
      <c r="AC810" s="4"/>
      <c r="AD810" s="4"/>
      <c r="AE810" s="4"/>
      <c r="AF810" s="4"/>
      <c r="AG810" s="4"/>
      <c r="AH810" s="4"/>
      <c r="AI810" s="4"/>
      <c r="AJ810" s="4"/>
      <c r="AK810" s="4"/>
      <c r="AL810" s="4"/>
      <c r="AM810" s="4"/>
      <c r="AN810" s="4"/>
      <c r="AO810" s="4"/>
      <c r="AP810" s="4"/>
      <c r="AQ810" s="4"/>
    </row>
    <row r="811" ht="12.75" customHeight="1">
      <c r="A811" s="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4"/>
      <c r="AC811" s="4"/>
      <c r="AD811" s="4"/>
      <c r="AE811" s="4"/>
      <c r="AF811" s="4"/>
      <c r="AG811" s="4"/>
      <c r="AH811" s="4"/>
      <c r="AI811" s="4"/>
      <c r="AJ811" s="4"/>
      <c r="AK811" s="4"/>
      <c r="AL811" s="4"/>
      <c r="AM811" s="4"/>
      <c r="AN811" s="4"/>
      <c r="AO811" s="4"/>
      <c r="AP811" s="4"/>
      <c r="AQ811" s="4"/>
    </row>
    <row r="812" ht="12.75" customHeight="1">
      <c r="A812" s="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4"/>
      <c r="AC812" s="4"/>
      <c r="AD812" s="4"/>
      <c r="AE812" s="4"/>
      <c r="AF812" s="4"/>
      <c r="AG812" s="4"/>
      <c r="AH812" s="4"/>
      <c r="AI812" s="4"/>
      <c r="AJ812" s="4"/>
      <c r="AK812" s="4"/>
      <c r="AL812" s="4"/>
      <c r="AM812" s="4"/>
      <c r="AN812" s="4"/>
      <c r="AO812" s="4"/>
      <c r="AP812" s="4"/>
      <c r="AQ812" s="4"/>
    </row>
    <row r="813" ht="12.75" customHeight="1">
      <c r="A813" s="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4"/>
      <c r="AC813" s="4"/>
      <c r="AD813" s="4"/>
      <c r="AE813" s="4"/>
      <c r="AF813" s="4"/>
      <c r="AG813" s="4"/>
      <c r="AH813" s="4"/>
      <c r="AI813" s="4"/>
      <c r="AJ813" s="4"/>
      <c r="AK813" s="4"/>
      <c r="AL813" s="4"/>
      <c r="AM813" s="4"/>
      <c r="AN813" s="4"/>
      <c r="AO813" s="4"/>
      <c r="AP813" s="4"/>
      <c r="AQ813" s="4"/>
    </row>
    <row r="814" ht="12.75" customHeight="1">
      <c r="A814" s="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4"/>
      <c r="AC814" s="4"/>
      <c r="AD814" s="4"/>
      <c r="AE814" s="4"/>
      <c r="AF814" s="4"/>
      <c r="AG814" s="4"/>
      <c r="AH814" s="4"/>
      <c r="AI814" s="4"/>
      <c r="AJ814" s="4"/>
      <c r="AK814" s="4"/>
      <c r="AL814" s="4"/>
      <c r="AM814" s="4"/>
      <c r="AN814" s="4"/>
      <c r="AO814" s="4"/>
      <c r="AP814" s="4"/>
      <c r="AQ814" s="4"/>
    </row>
    <row r="815" ht="12.75" customHeight="1">
      <c r="A815" s="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4"/>
      <c r="AC815" s="4"/>
      <c r="AD815" s="4"/>
      <c r="AE815" s="4"/>
      <c r="AF815" s="4"/>
      <c r="AG815" s="4"/>
      <c r="AH815" s="4"/>
      <c r="AI815" s="4"/>
      <c r="AJ815" s="4"/>
      <c r="AK815" s="4"/>
      <c r="AL815" s="4"/>
      <c r="AM815" s="4"/>
      <c r="AN815" s="4"/>
      <c r="AO815" s="4"/>
      <c r="AP815" s="4"/>
      <c r="AQ815" s="4"/>
    </row>
    <row r="816" ht="12.75" customHeight="1">
      <c r="A816" s="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4"/>
      <c r="AC816" s="4"/>
      <c r="AD816" s="4"/>
      <c r="AE816" s="4"/>
      <c r="AF816" s="4"/>
      <c r="AG816" s="4"/>
      <c r="AH816" s="4"/>
      <c r="AI816" s="4"/>
      <c r="AJ816" s="4"/>
      <c r="AK816" s="4"/>
      <c r="AL816" s="4"/>
      <c r="AM816" s="4"/>
      <c r="AN816" s="4"/>
      <c r="AO816" s="4"/>
      <c r="AP816" s="4"/>
      <c r="AQ816" s="4"/>
    </row>
    <row r="817" ht="12.75" customHeight="1">
      <c r="A817" s="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4"/>
      <c r="AC817" s="4"/>
      <c r="AD817" s="4"/>
      <c r="AE817" s="4"/>
      <c r="AF817" s="4"/>
      <c r="AG817" s="4"/>
      <c r="AH817" s="4"/>
      <c r="AI817" s="4"/>
      <c r="AJ817" s="4"/>
      <c r="AK817" s="4"/>
      <c r="AL817" s="4"/>
      <c r="AM817" s="4"/>
      <c r="AN817" s="4"/>
      <c r="AO817" s="4"/>
      <c r="AP817" s="4"/>
      <c r="AQ817" s="4"/>
    </row>
    <row r="818" ht="12.75" customHeight="1">
      <c r="A818" s="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4"/>
      <c r="AC818" s="4"/>
      <c r="AD818" s="4"/>
      <c r="AE818" s="4"/>
      <c r="AF818" s="4"/>
      <c r="AG818" s="4"/>
      <c r="AH818" s="4"/>
      <c r="AI818" s="4"/>
      <c r="AJ818" s="4"/>
      <c r="AK818" s="4"/>
      <c r="AL818" s="4"/>
      <c r="AM818" s="4"/>
      <c r="AN818" s="4"/>
      <c r="AO818" s="4"/>
      <c r="AP818" s="4"/>
      <c r="AQ818" s="4"/>
    </row>
    <row r="819" ht="12.75" customHeight="1">
      <c r="A819" s="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4"/>
      <c r="AC819" s="4"/>
      <c r="AD819" s="4"/>
      <c r="AE819" s="4"/>
      <c r="AF819" s="4"/>
      <c r="AG819" s="4"/>
      <c r="AH819" s="4"/>
      <c r="AI819" s="4"/>
      <c r="AJ819" s="4"/>
      <c r="AK819" s="4"/>
      <c r="AL819" s="4"/>
      <c r="AM819" s="4"/>
      <c r="AN819" s="4"/>
      <c r="AO819" s="4"/>
      <c r="AP819" s="4"/>
      <c r="AQ819" s="4"/>
    </row>
    <row r="820" ht="12.75" customHeight="1">
      <c r="A820" s="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4"/>
      <c r="AC820" s="4"/>
      <c r="AD820" s="4"/>
      <c r="AE820" s="4"/>
      <c r="AF820" s="4"/>
      <c r="AG820" s="4"/>
      <c r="AH820" s="4"/>
      <c r="AI820" s="4"/>
      <c r="AJ820" s="4"/>
      <c r="AK820" s="4"/>
      <c r="AL820" s="4"/>
      <c r="AM820" s="4"/>
      <c r="AN820" s="4"/>
      <c r="AO820" s="4"/>
      <c r="AP820" s="4"/>
      <c r="AQ820" s="4"/>
    </row>
    <row r="821" ht="12.75" customHeight="1">
      <c r="A821" s="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4"/>
      <c r="AC821" s="4"/>
      <c r="AD821" s="4"/>
      <c r="AE821" s="4"/>
      <c r="AF821" s="4"/>
      <c r="AG821" s="4"/>
      <c r="AH821" s="4"/>
      <c r="AI821" s="4"/>
      <c r="AJ821" s="4"/>
      <c r="AK821" s="4"/>
      <c r="AL821" s="4"/>
      <c r="AM821" s="4"/>
      <c r="AN821" s="4"/>
      <c r="AO821" s="4"/>
      <c r="AP821" s="4"/>
      <c r="AQ821" s="4"/>
    </row>
    <row r="822" ht="12.75" customHeight="1">
      <c r="A822" s="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4"/>
      <c r="AC822" s="4"/>
      <c r="AD822" s="4"/>
      <c r="AE822" s="4"/>
      <c r="AF822" s="4"/>
      <c r="AG822" s="4"/>
      <c r="AH822" s="4"/>
      <c r="AI822" s="4"/>
      <c r="AJ822" s="4"/>
      <c r="AK822" s="4"/>
      <c r="AL822" s="4"/>
      <c r="AM822" s="4"/>
      <c r="AN822" s="4"/>
      <c r="AO822" s="4"/>
      <c r="AP822" s="4"/>
      <c r="AQ822" s="4"/>
    </row>
    <row r="823" ht="12.75" customHeight="1">
      <c r="A823" s="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4"/>
      <c r="AC823" s="4"/>
      <c r="AD823" s="4"/>
      <c r="AE823" s="4"/>
      <c r="AF823" s="4"/>
      <c r="AG823" s="4"/>
      <c r="AH823" s="4"/>
      <c r="AI823" s="4"/>
      <c r="AJ823" s="4"/>
      <c r="AK823" s="4"/>
      <c r="AL823" s="4"/>
      <c r="AM823" s="4"/>
      <c r="AN823" s="4"/>
      <c r="AO823" s="4"/>
      <c r="AP823" s="4"/>
      <c r="AQ823" s="4"/>
    </row>
    <row r="824" ht="12.75" customHeight="1">
      <c r="A824" s="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4"/>
      <c r="AC824" s="4"/>
      <c r="AD824" s="4"/>
      <c r="AE824" s="4"/>
      <c r="AF824" s="4"/>
      <c r="AG824" s="4"/>
      <c r="AH824" s="4"/>
      <c r="AI824" s="4"/>
      <c r="AJ824" s="4"/>
      <c r="AK824" s="4"/>
      <c r="AL824" s="4"/>
      <c r="AM824" s="4"/>
      <c r="AN824" s="4"/>
      <c r="AO824" s="4"/>
      <c r="AP824" s="4"/>
      <c r="AQ824" s="4"/>
    </row>
    <row r="825" ht="12.75" customHeight="1">
      <c r="A825" s="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4"/>
      <c r="AC825" s="4"/>
      <c r="AD825" s="4"/>
      <c r="AE825" s="4"/>
      <c r="AF825" s="4"/>
      <c r="AG825" s="4"/>
      <c r="AH825" s="4"/>
      <c r="AI825" s="4"/>
      <c r="AJ825" s="4"/>
      <c r="AK825" s="4"/>
      <c r="AL825" s="4"/>
      <c r="AM825" s="4"/>
      <c r="AN825" s="4"/>
      <c r="AO825" s="4"/>
      <c r="AP825" s="4"/>
      <c r="AQ825" s="4"/>
    </row>
    <row r="826" ht="12.75" customHeight="1">
      <c r="A826" s="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4"/>
      <c r="AC826" s="4"/>
      <c r="AD826" s="4"/>
      <c r="AE826" s="4"/>
      <c r="AF826" s="4"/>
      <c r="AG826" s="4"/>
      <c r="AH826" s="4"/>
      <c r="AI826" s="4"/>
      <c r="AJ826" s="4"/>
      <c r="AK826" s="4"/>
      <c r="AL826" s="4"/>
      <c r="AM826" s="4"/>
      <c r="AN826" s="4"/>
      <c r="AO826" s="4"/>
      <c r="AP826" s="4"/>
      <c r="AQ826" s="4"/>
    </row>
    <row r="827" ht="12.75" customHeight="1">
      <c r="A827" s="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4"/>
      <c r="AC827" s="4"/>
      <c r="AD827" s="4"/>
      <c r="AE827" s="4"/>
      <c r="AF827" s="4"/>
      <c r="AG827" s="4"/>
      <c r="AH827" s="4"/>
      <c r="AI827" s="4"/>
      <c r="AJ827" s="4"/>
      <c r="AK827" s="4"/>
      <c r="AL827" s="4"/>
      <c r="AM827" s="4"/>
      <c r="AN827" s="4"/>
      <c r="AO827" s="4"/>
      <c r="AP827" s="4"/>
      <c r="AQ827" s="4"/>
    </row>
    <row r="828" ht="12.75" customHeight="1">
      <c r="A828" s="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4"/>
      <c r="AC828" s="4"/>
      <c r="AD828" s="4"/>
      <c r="AE828" s="4"/>
      <c r="AF828" s="4"/>
      <c r="AG828" s="4"/>
      <c r="AH828" s="4"/>
      <c r="AI828" s="4"/>
      <c r="AJ828" s="4"/>
      <c r="AK828" s="4"/>
      <c r="AL828" s="4"/>
      <c r="AM828" s="4"/>
      <c r="AN828" s="4"/>
      <c r="AO828" s="4"/>
      <c r="AP828" s="4"/>
      <c r="AQ828" s="4"/>
    </row>
    <row r="829" ht="12.75" customHeight="1">
      <c r="A829" s="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4"/>
      <c r="AC829" s="4"/>
      <c r="AD829" s="4"/>
      <c r="AE829" s="4"/>
      <c r="AF829" s="4"/>
      <c r="AG829" s="4"/>
      <c r="AH829" s="4"/>
      <c r="AI829" s="4"/>
      <c r="AJ829" s="4"/>
      <c r="AK829" s="4"/>
      <c r="AL829" s="4"/>
      <c r="AM829" s="4"/>
      <c r="AN829" s="4"/>
      <c r="AO829" s="4"/>
      <c r="AP829" s="4"/>
      <c r="AQ829" s="4"/>
    </row>
    <row r="830" ht="12.75" customHeight="1">
      <c r="A830" s="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4"/>
      <c r="AC830" s="4"/>
      <c r="AD830" s="4"/>
      <c r="AE830" s="4"/>
      <c r="AF830" s="4"/>
      <c r="AG830" s="4"/>
      <c r="AH830" s="4"/>
      <c r="AI830" s="4"/>
      <c r="AJ830" s="4"/>
      <c r="AK830" s="4"/>
      <c r="AL830" s="4"/>
      <c r="AM830" s="4"/>
      <c r="AN830" s="4"/>
      <c r="AO830" s="4"/>
      <c r="AP830" s="4"/>
      <c r="AQ830" s="4"/>
    </row>
    <row r="831" ht="12.75" customHeight="1">
      <c r="A831" s="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4"/>
      <c r="AC831" s="4"/>
      <c r="AD831" s="4"/>
      <c r="AE831" s="4"/>
      <c r="AF831" s="4"/>
      <c r="AG831" s="4"/>
      <c r="AH831" s="4"/>
      <c r="AI831" s="4"/>
      <c r="AJ831" s="4"/>
      <c r="AK831" s="4"/>
      <c r="AL831" s="4"/>
      <c r="AM831" s="4"/>
      <c r="AN831" s="4"/>
      <c r="AO831" s="4"/>
      <c r="AP831" s="4"/>
      <c r="AQ831" s="4"/>
    </row>
    <row r="832" ht="12.75" customHeight="1">
      <c r="A832" s="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4"/>
      <c r="AC832" s="4"/>
      <c r="AD832" s="4"/>
      <c r="AE832" s="4"/>
      <c r="AF832" s="4"/>
      <c r="AG832" s="4"/>
      <c r="AH832" s="4"/>
      <c r="AI832" s="4"/>
      <c r="AJ832" s="4"/>
      <c r="AK832" s="4"/>
      <c r="AL832" s="4"/>
      <c r="AM832" s="4"/>
      <c r="AN832" s="4"/>
      <c r="AO832" s="4"/>
      <c r="AP832" s="4"/>
      <c r="AQ832" s="4"/>
    </row>
    <row r="833" ht="12.75" customHeight="1">
      <c r="A833" s="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4"/>
      <c r="AC833" s="4"/>
      <c r="AD833" s="4"/>
      <c r="AE833" s="4"/>
      <c r="AF833" s="4"/>
      <c r="AG833" s="4"/>
      <c r="AH833" s="4"/>
      <c r="AI833" s="4"/>
      <c r="AJ833" s="4"/>
      <c r="AK833" s="4"/>
      <c r="AL833" s="4"/>
      <c r="AM833" s="4"/>
      <c r="AN833" s="4"/>
      <c r="AO833" s="4"/>
      <c r="AP833" s="4"/>
      <c r="AQ833" s="4"/>
    </row>
    <row r="834" ht="12.75" customHeight="1">
      <c r="A834" s="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4"/>
      <c r="AC834" s="4"/>
      <c r="AD834" s="4"/>
      <c r="AE834" s="4"/>
      <c r="AF834" s="4"/>
      <c r="AG834" s="4"/>
      <c r="AH834" s="4"/>
      <c r="AI834" s="4"/>
      <c r="AJ834" s="4"/>
      <c r="AK834" s="4"/>
      <c r="AL834" s="4"/>
      <c r="AM834" s="4"/>
      <c r="AN834" s="4"/>
      <c r="AO834" s="4"/>
      <c r="AP834" s="4"/>
      <c r="AQ834" s="4"/>
    </row>
    <row r="835" ht="12.75" customHeight="1">
      <c r="A835" s="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4"/>
      <c r="AC835" s="4"/>
      <c r="AD835" s="4"/>
      <c r="AE835" s="4"/>
      <c r="AF835" s="4"/>
      <c r="AG835" s="4"/>
      <c r="AH835" s="4"/>
      <c r="AI835" s="4"/>
      <c r="AJ835" s="4"/>
      <c r="AK835" s="4"/>
      <c r="AL835" s="4"/>
      <c r="AM835" s="4"/>
      <c r="AN835" s="4"/>
      <c r="AO835" s="4"/>
      <c r="AP835" s="4"/>
      <c r="AQ835" s="4"/>
    </row>
    <row r="836" ht="12.75" customHeight="1">
      <c r="A836" s="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4"/>
      <c r="AC836" s="4"/>
      <c r="AD836" s="4"/>
      <c r="AE836" s="4"/>
      <c r="AF836" s="4"/>
      <c r="AG836" s="4"/>
      <c r="AH836" s="4"/>
      <c r="AI836" s="4"/>
      <c r="AJ836" s="4"/>
      <c r="AK836" s="4"/>
      <c r="AL836" s="4"/>
      <c r="AM836" s="4"/>
      <c r="AN836" s="4"/>
      <c r="AO836" s="4"/>
      <c r="AP836" s="4"/>
      <c r="AQ836" s="4"/>
    </row>
    <row r="837" ht="12.75" customHeight="1">
      <c r="A837" s="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4"/>
      <c r="AC837" s="4"/>
      <c r="AD837" s="4"/>
      <c r="AE837" s="4"/>
      <c r="AF837" s="4"/>
      <c r="AG837" s="4"/>
      <c r="AH837" s="4"/>
      <c r="AI837" s="4"/>
      <c r="AJ837" s="4"/>
      <c r="AK837" s="4"/>
      <c r="AL837" s="4"/>
      <c r="AM837" s="4"/>
      <c r="AN837" s="4"/>
      <c r="AO837" s="4"/>
      <c r="AP837" s="4"/>
      <c r="AQ837" s="4"/>
    </row>
    <row r="838" ht="12.75" customHeight="1">
      <c r="A838" s="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4"/>
      <c r="AC838" s="4"/>
      <c r="AD838" s="4"/>
      <c r="AE838" s="4"/>
      <c r="AF838" s="4"/>
      <c r="AG838" s="4"/>
      <c r="AH838" s="4"/>
      <c r="AI838" s="4"/>
      <c r="AJ838" s="4"/>
      <c r="AK838" s="4"/>
      <c r="AL838" s="4"/>
      <c r="AM838" s="4"/>
      <c r="AN838" s="4"/>
      <c r="AO838" s="4"/>
      <c r="AP838" s="4"/>
      <c r="AQ838" s="4"/>
    </row>
    <row r="839" ht="12.75" customHeight="1">
      <c r="A839" s="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4"/>
      <c r="AC839" s="4"/>
      <c r="AD839" s="4"/>
      <c r="AE839" s="4"/>
      <c r="AF839" s="4"/>
      <c r="AG839" s="4"/>
      <c r="AH839" s="4"/>
      <c r="AI839" s="4"/>
      <c r="AJ839" s="4"/>
      <c r="AK839" s="4"/>
      <c r="AL839" s="4"/>
      <c r="AM839" s="4"/>
      <c r="AN839" s="4"/>
      <c r="AO839" s="4"/>
      <c r="AP839" s="4"/>
      <c r="AQ839" s="4"/>
    </row>
    <row r="840" ht="12.75" customHeight="1">
      <c r="A840" s="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4"/>
      <c r="AC840" s="4"/>
      <c r="AD840" s="4"/>
      <c r="AE840" s="4"/>
      <c r="AF840" s="4"/>
      <c r="AG840" s="4"/>
      <c r="AH840" s="4"/>
      <c r="AI840" s="4"/>
      <c r="AJ840" s="4"/>
      <c r="AK840" s="4"/>
      <c r="AL840" s="4"/>
      <c r="AM840" s="4"/>
      <c r="AN840" s="4"/>
      <c r="AO840" s="4"/>
      <c r="AP840" s="4"/>
      <c r="AQ840" s="4"/>
    </row>
    <row r="841" ht="12.75" customHeight="1">
      <c r="A841" s="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4"/>
      <c r="AC841" s="4"/>
      <c r="AD841" s="4"/>
      <c r="AE841" s="4"/>
      <c r="AF841" s="4"/>
      <c r="AG841" s="4"/>
      <c r="AH841" s="4"/>
      <c r="AI841" s="4"/>
      <c r="AJ841" s="4"/>
      <c r="AK841" s="4"/>
      <c r="AL841" s="4"/>
      <c r="AM841" s="4"/>
      <c r="AN841" s="4"/>
      <c r="AO841" s="4"/>
      <c r="AP841" s="4"/>
      <c r="AQ841" s="4"/>
    </row>
    <row r="842" ht="12.75" customHeight="1">
      <c r="A842" s="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4"/>
      <c r="AC842" s="4"/>
      <c r="AD842" s="4"/>
      <c r="AE842" s="4"/>
      <c r="AF842" s="4"/>
      <c r="AG842" s="4"/>
      <c r="AH842" s="4"/>
      <c r="AI842" s="4"/>
      <c r="AJ842" s="4"/>
      <c r="AK842" s="4"/>
      <c r="AL842" s="4"/>
      <c r="AM842" s="4"/>
      <c r="AN842" s="4"/>
      <c r="AO842" s="4"/>
      <c r="AP842" s="4"/>
      <c r="AQ842" s="4"/>
    </row>
    <row r="843" ht="12.75" customHeight="1">
      <c r="A843" s="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4"/>
      <c r="AC843" s="4"/>
      <c r="AD843" s="4"/>
      <c r="AE843" s="4"/>
      <c r="AF843" s="4"/>
      <c r="AG843" s="4"/>
      <c r="AH843" s="4"/>
      <c r="AI843" s="4"/>
      <c r="AJ843" s="4"/>
      <c r="AK843" s="4"/>
      <c r="AL843" s="4"/>
      <c r="AM843" s="4"/>
      <c r="AN843" s="4"/>
      <c r="AO843" s="4"/>
      <c r="AP843" s="4"/>
      <c r="AQ843" s="4"/>
    </row>
    <row r="844" ht="12.75" customHeight="1">
      <c r="A844" s="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4"/>
      <c r="AC844" s="4"/>
      <c r="AD844" s="4"/>
      <c r="AE844" s="4"/>
      <c r="AF844" s="4"/>
      <c r="AG844" s="4"/>
      <c r="AH844" s="4"/>
      <c r="AI844" s="4"/>
      <c r="AJ844" s="4"/>
      <c r="AK844" s="4"/>
      <c r="AL844" s="4"/>
      <c r="AM844" s="4"/>
      <c r="AN844" s="4"/>
      <c r="AO844" s="4"/>
      <c r="AP844" s="4"/>
      <c r="AQ844" s="4"/>
    </row>
    <row r="845" ht="12.75" customHeight="1">
      <c r="A845" s="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4"/>
      <c r="AC845" s="4"/>
      <c r="AD845" s="4"/>
      <c r="AE845" s="4"/>
      <c r="AF845" s="4"/>
      <c r="AG845" s="4"/>
      <c r="AH845" s="4"/>
      <c r="AI845" s="4"/>
      <c r="AJ845" s="4"/>
      <c r="AK845" s="4"/>
      <c r="AL845" s="4"/>
      <c r="AM845" s="4"/>
      <c r="AN845" s="4"/>
      <c r="AO845" s="4"/>
      <c r="AP845" s="4"/>
      <c r="AQ845" s="4"/>
    </row>
    <row r="846" ht="12.75" customHeight="1">
      <c r="A846" s="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4"/>
      <c r="AC846" s="4"/>
      <c r="AD846" s="4"/>
      <c r="AE846" s="4"/>
      <c r="AF846" s="4"/>
      <c r="AG846" s="4"/>
      <c r="AH846" s="4"/>
      <c r="AI846" s="4"/>
      <c r="AJ846" s="4"/>
      <c r="AK846" s="4"/>
      <c r="AL846" s="4"/>
      <c r="AM846" s="4"/>
      <c r="AN846" s="4"/>
      <c r="AO846" s="4"/>
      <c r="AP846" s="4"/>
      <c r="AQ846" s="4"/>
    </row>
    <row r="847" ht="12.75" customHeight="1">
      <c r="A847" s="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4"/>
      <c r="AC847" s="4"/>
      <c r="AD847" s="4"/>
      <c r="AE847" s="4"/>
      <c r="AF847" s="4"/>
      <c r="AG847" s="4"/>
      <c r="AH847" s="4"/>
      <c r="AI847" s="4"/>
      <c r="AJ847" s="4"/>
      <c r="AK847" s="4"/>
      <c r="AL847" s="4"/>
      <c r="AM847" s="4"/>
      <c r="AN847" s="4"/>
      <c r="AO847" s="4"/>
      <c r="AP847" s="4"/>
      <c r="AQ847" s="4"/>
    </row>
    <row r="848" ht="12.75" customHeight="1">
      <c r="A848" s="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4"/>
      <c r="AC848" s="4"/>
      <c r="AD848" s="4"/>
      <c r="AE848" s="4"/>
      <c r="AF848" s="4"/>
      <c r="AG848" s="4"/>
      <c r="AH848" s="4"/>
      <c r="AI848" s="4"/>
      <c r="AJ848" s="4"/>
      <c r="AK848" s="4"/>
      <c r="AL848" s="4"/>
      <c r="AM848" s="4"/>
      <c r="AN848" s="4"/>
      <c r="AO848" s="4"/>
      <c r="AP848" s="4"/>
      <c r="AQ848" s="4"/>
    </row>
    <row r="849" ht="12.75" customHeight="1">
      <c r="A849" s="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4"/>
      <c r="AC849" s="4"/>
      <c r="AD849" s="4"/>
      <c r="AE849" s="4"/>
      <c r="AF849" s="4"/>
      <c r="AG849" s="4"/>
      <c r="AH849" s="4"/>
      <c r="AI849" s="4"/>
      <c r="AJ849" s="4"/>
      <c r="AK849" s="4"/>
      <c r="AL849" s="4"/>
      <c r="AM849" s="4"/>
      <c r="AN849" s="4"/>
      <c r="AO849" s="4"/>
      <c r="AP849" s="4"/>
      <c r="AQ849" s="4"/>
    </row>
    <row r="850" ht="12.75" customHeight="1">
      <c r="A850" s="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4"/>
      <c r="AC850" s="4"/>
      <c r="AD850" s="4"/>
      <c r="AE850" s="4"/>
      <c r="AF850" s="4"/>
      <c r="AG850" s="4"/>
      <c r="AH850" s="4"/>
      <c r="AI850" s="4"/>
      <c r="AJ850" s="4"/>
      <c r="AK850" s="4"/>
      <c r="AL850" s="4"/>
      <c r="AM850" s="4"/>
      <c r="AN850" s="4"/>
      <c r="AO850" s="4"/>
      <c r="AP850" s="4"/>
      <c r="AQ850" s="4"/>
    </row>
    <row r="851" ht="12.75" customHeight="1">
      <c r="A851" s="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4"/>
      <c r="AC851" s="4"/>
      <c r="AD851" s="4"/>
      <c r="AE851" s="4"/>
      <c r="AF851" s="4"/>
      <c r="AG851" s="4"/>
      <c r="AH851" s="4"/>
      <c r="AI851" s="4"/>
      <c r="AJ851" s="4"/>
      <c r="AK851" s="4"/>
      <c r="AL851" s="4"/>
      <c r="AM851" s="4"/>
      <c r="AN851" s="4"/>
      <c r="AO851" s="4"/>
      <c r="AP851" s="4"/>
      <c r="AQ851" s="4"/>
    </row>
    <row r="852" ht="12.75" customHeight="1">
      <c r="A852" s="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4"/>
      <c r="AC852" s="4"/>
      <c r="AD852" s="4"/>
      <c r="AE852" s="4"/>
      <c r="AF852" s="4"/>
      <c r="AG852" s="4"/>
      <c r="AH852" s="4"/>
      <c r="AI852" s="4"/>
      <c r="AJ852" s="4"/>
      <c r="AK852" s="4"/>
      <c r="AL852" s="4"/>
      <c r="AM852" s="4"/>
      <c r="AN852" s="4"/>
      <c r="AO852" s="4"/>
      <c r="AP852" s="4"/>
      <c r="AQ852" s="4"/>
    </row>
    <row r="853" ht="12.75" customHeight="1">
      <c r="A853" s="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4"/>
      <c r="AC853" s="4"/>
      <c r="AD853" s="4"/>
      <c r="AE853" s="4"/>
      <c r="AF853" s="4"/>
      <c r="AG853" s="4"/>
      <c r="AH853" s="4"/>
      <c r="AI853" s="4"/>
      <c r="AJ853" s="4"/>
      <c r="AK853" s="4"/>
      <c r="AL853" s="4"/>
      <c r="AM853" s="4"/>
      <c r="AN853" s="4"/>
      <c r="AO853" s="4"/>
      <c r="AP853" s="4"/>
      <c r="AQ853" s="4"/>
    </row>
    <row r="854" ht="12.75" customHeight="1">
      <c r="A854" s="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4"/>
      <c r="AC854" s="4"/>
      <c r="AD854" s="4"/>
      <c r="AE854" s="4"/>
      <c r="AF854" s="4"/>
      <c r="AG854" s="4"/>
      <c r="AH854" s="4"/>
      <c r="AI854" s="4"/>
      <c r="AJ854" s="4"/>
      <c r="AK854" s="4"/>
      <c r="AL854" s="4"/>
      <c r="AM854" s="4"/>
      <c r="AN854" s="4"/>
      <c r="AO854" s="4"/>
      <c r="AP854" s="4"/>
      <c r="AQ854" s="4"/>
    </row>
    <row r="855" ht="12.75" customHeight="1">
      <c r="A855" s="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4"/>
      <c r="AC855" s="4"/>
      <c r="AD855" s="4"/>
      <c r="AE855" s="4"/>
      <c r="AF855" s="4"/>
      <c r="AG855" s="4"/>
      <c r="AH855" s="4"/>
      <c r="AI855" s="4"/>
      <c r="AJ855" s="4"/>
      <c r="AK855" s="4"/>
      <c r="AL855" s="4"/>
      <c r="AM855" s="4"/>
      <c r="AN855" s="4"/>
      <c r="AO855" s="4"/>
      <c r="AP855" s="4"/>
      <c r="AQ855" s="4"/>
    </row>
    <row r="856" ht="12.75" customHeight="1">
      <c r="A856" s="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4"/>
      <c r="AC856" s="4"/>
      <c r="AD856" s="4"/>
      <c r="AE856" s="4"/>
      <c r="AF856" s="4"/>
      <c r="AG856" s="4"/>
      <c r="AH856" s="4"/>
      <c r="AI856" s="4"/>
      <c r="AJ856" s="4"/>
      <c r="AK856" s="4"/>
      <c r="AL856" s="4"/>
      <c r="AM856" s="4"/>
      <c r="AN856" s="4"/>
      <c r="AO856" s="4"/>
      <c r="AP856" s="4"/>
      <c r="AQ856" s="4"/>
    </row>
    <row r="857" ht="12.75" customHeight="1">
      <c r="A857" s="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4"/>
      <c r="AC857" s="4"/>
      <c r="AD857" s="4"/>
      <c r="AE857" s="4"/>
      <c r="AF857" s="4"/>
      <c r="AG857" s="4"/>
      <c r="AH857" s="4"/>
      <c r="AI857" s="4"/>
      <c r="AJ857" s="4"/>
      <c r="AK857" s="4"/>
      <c r="AL857" s="4"/>
      <c r="AM857" s="4"/>
      <c r="AN857" s="4"/>
      <c r="AO857" s="4"/>
      <c r="AP857" s="4"/>
      <c r="AQ857" s="4"/>
    </row>
    <row r="858" ht="12.75" customHeight="1">
      <c r="A858" s="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4"/>
      <c r="AC858" s="4"/>
      <c r="AD858" s="4"/>
      <c r="AE858" s="4"/>
      <c r="AF858" s="4"/>
      <c r="AG858" s="4"/>
      <c r="AH858" s="4"/>
      <c r="AI858" s="4"/>
      <c r="AJ858" s="4"/>
      <c r="AK858" s="4"/>
      <c r="AL858" s="4"/>
      <c r="AM858" s="4"/>
      <c r="AN858" s="4"/>
      <c r="AO858" s="4"/>
      <c r="AP858" s="4"/>
      <c r="AQ858" s="4"/>
    </row>
    <row r="859" ht="12.75" customHeight="1">
      <c r="A859" s="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4"/>
      <c r="AC859" s="4"/>
      <c r="AD859" s="4"/>
      <c r="AE859" s="4"/>
      <c r="AF859" s="4"/>
      <c r="AG859" s="4"/>
      <c r="AH859" s="4"/>
      <c r="AI859" s="4"/>
      <c r="AJ859" s="4"/>
      <c r="AK859" s="4"/>
      <c r="AL859" s="4"/>
      <c r="AM859" s="4"/>
      <c r="AN859" s="4"/>
      <c r="AO859" s="4"/>
      <c r="AP859" s="4"/>
      <c r="AQ859" s="4"/>
    </row>
    <row r="860" ht="12.75" customHeight="1">
      <c r="A860" s="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4"/>
      <c r="AC860" s="4"/>
      <c r="AD860" s="4"/>
      <c r="AE860" s="4"/>
      <c r="AF860" s="4"/>
      <c r="AG860" s="4"/>
      <c r="AH860" s="4"/>
      <c r="AI860" s="4"/>
      <c r="AJ860" s="4"/>
      <c r="AK860" s="4"/>
      <c r="AL860" s="4"/>
      <c r="AM860" s="4"/>
      <c r="AN860" s="4"/>
      <c r="AO860" s="4"/>
      <c r="AP860" s="4"/>
      <c r="AQ860" s="4"/>
    </row>
    <row r="861" ht="12.75" customHeight="1">
      <c r="A861" s="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4"/>
      <c r="AC861" s="4"/>
      <c r="AD861" s="4"/>
      <c r="AE861" s="4"/>
      <c r="AF861" s="4"/>
      <c r="AG861" s="4"/>
      <c r="AH861" s="4"/>
      <c r="AI861" s="4"/>
      <c r="AJ861" s="4"/>
      <c r="AK861" s="4"/>
      <c r="AL861" s="4"/>
      <c r="AM861" s="4"/>
      <c r="AN861" s="4"/>
      <c r="AO861" s="4"/>
      <c r="AP861" s="4"/>
      <c r="AQ861" s="4"/>
    </row>
    <row r="862" ht="12.75" customHeight="1">
      <c r="A862" s="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4"/>
      <c r="AC862" s="4"/>
      <c r="AD862" s="4"/>
      <c r="AE862" s="4"/>
      <c r="AF862" s="4"/>
      <c r="AG862" s="4"/>
      <c r="AH862" s="4"/>
      <c r="AI862" s="4"/>
      <c r="AJ862" s="4"/>
      <c r="AK862" s="4"/>
      <c r="AL862" s="4"/>
      <c r="AM862" s="4"/>
      <c r="AN862" s="4"/>
      <c r="AO862" s="4"/>
      <c r="AP862" s="4"/>
      <c r="AQ862" s="4"/>
    </row>
    <row r="863" ht="12.75" customHeight="1">
      <c r="A863" s="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4"/>
      <c r="AC863" s="4"/>
      <c r="AD863" s="4"/>
      <c r="AE863" s="4"/>
      <c r="AF863" s="4"/>
      <c r="AG863" s="4"/>
      <c r="AH863" s="4"/>
      <c r="AI863" s="4"/>
      <c r="AJ863" s="4"/>
      <c r="AK863" s="4"/>
      <c r="AL863" s="4"/>
      <c r="AM863" s="4"/>
      <c r="AN863" s="4"/>
      <c r="AO863" s="4"/>
      <c r="AP863" s="4"/>
      <c r="AQ863" s="4"/>
    </row>
    <row r="864" ht="12.75" customHeight="1">
      <c r="A864" s="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4"/>
      <c r="AC864" s="4"/>
      <c r="AD864" s="4"/>
      <c r="AE864" s="4"/>
      <c r="AF864" s="4"/>
      <c r="AG864" s="4"/>
      <c r="AH864" s="4"/>
      <c r="AI864" s="4"/>
      <c r="AJ864" s="4"/>
      <c r="AK864" s="4"/>
      <c r="AL864" s="4"/>
      <c r="AM864" s="4"/>
      <c r="AN864" s="4"/>
      <c r="AO864" s="4"/>
      <c r="AP864" s="4"/>
      <c r="AQ864" s="4"/>
    </row>
    <row r="865" ht="12.75" customHeight="1">
      <c r="A865" s="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4"/>
      <c r="AC865" s="4"/>
      <c r="AD865" s="4"/>
      <c r="AE865" s="4"/>
      <c r="AF865" s="4"/>
      <c r="AG865" s="4"/>
      <c r="AH865" s="4"/>
      <c r="AI865" s="4"/>
      <c r="AJ865" s="4"/>
      <c r="AK865" s="4"/>
      <c r="AL865" s="4"/>
      <c r="AM865" s="4"/>
      <c r="AN865" s="4"/>
      <c r="AO865" s="4"/>
      <c r="AP865" s="4"/>
      <c r="AQ865" s="4"/>
    </row>
    <row r="866" ht="12.75" customHeight="1">
      <c r="A866" s="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4"/>
      <c r="AC866" s="4"/>
      <c r="AD866" s="4"/>
      <c r="AE866" s="4"/>
      <c r="AF866" s="4"/>
      <c r="AG866" s="4"/>
      <c r="AH866" s="4"/>
      <c r="AI866" s="4"/>
      <c r="AJ866" s="4"/>
      <c r="AK866" s="4"/>
      <c r="AL866" s="4"/>
      <c r="AM866" s="4"/>
      <c r="AN866" s="4"/>
      <c r="AO866" s="4"/>
      <c r="AP866" s="4"/>
      <c r="AQ866" s="4"/>
    </row>
    <row r="867" ht="12.75" customHeight="1">
      <c r="A867" s="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4"/>
      <c r="AC867" s="4"/>
      <c r="AD867" s="4"/>
      <c r="AE867" s="4"/>
      <c r="AF867" s="4"/>
      <c r="AG867" s="4"/>
      <c r="AH867" s="4"/>
      <c r="AI867" s="4"/>
      <c r="AJ867" s="4"/>
      <c r="AK867" s="4"/>
      <c r="AL867" s="4"/>
      <c r="AM867" s="4"/>
      <c r="AN867" s="4"/>
      <c r="AO867" s="4"/>
      <c r="AP867" s="4"/>
      <c r="AQ867" s="4"/>
    </row>
    <row r="868" ht="12.75" customHeight="1">
      <c r="A868" s="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4"/>
      <c r="AC868" s="4"/>
      <c r="AD868" s="4"/>
      <c r="AE868" s="4"/>
      <c r="AF868" s="4"/>
      <c r="AG868" s="4"/>
      <c r="AH868" s="4"/>
      <c r="AI868" s="4"/>
      <c r="AJ868" s="4"/>
      <c r="AK868" s="4"/>
      <c r="AL868" s="4"/>
      <c r="AM868" s="4"/>
      <c r="AN868" s="4"/>
      <c r="AO868" s="4"/>
      <c r="AP868" s="4"/>
      <c r="AQ868" s="4"/>
    </row>
    <row r="869" ht="12.75" customHeight="1">
      <c r="A869" s="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4"/>
      <c r="AC869" s="4"/>
      <c r="AD869" s="4"/>
      <c r="AE869" s="4"/>
      <c r="AF869" s="4"/>
      <c r="AG869" s="4"/>
      <c r="AH869" s="4"/>
      <c r="AI869" s="4"/>
      <c r="AJ869" s="4"/>
      <c r="AK869" s="4"/>
      <c r="AL869" s="4"/>
      <c r="AM869" s="4"/>
      <c r="AN869" s="4"/>
      <c r="AO869" s="4"/>
      <c r="AP869" s="4"/>
      <c r="AQ869" s="4"/>
    </row>
    <row r="870" ht="12.75" customHeight="1">
      <c r="A870" s="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4"/>
      <c r="AC870" s="4"/>
      <c r="AD870" s="4"/>
      <c r="AE870" s="4"/>
      <c r="AF870" s="4"/>
      <c r="AG870" s="4"/>
      <c r="AH870" s="4"/>
      <c r="AI870" s="4"/>
      <c r="AJ870" s="4"/>
      <c r="AK870" s="4"/>
      <c r="AL870" s="4"/>
      <c r="AM870" s="4"/>
      <c r="AN870" s="4"/>
      <c r="AO870" s="4"/>
      <c r="AP870" s="4"/>
      <c r="AQ870" s="4"/>
    </row>
    <row r="871" ht="12.75" customHeight="1">
      <c r="A871" s="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4"/>
      <c r="AC871" s="4"/>
      <c r="AD871" s="4"/>
      <c r="AE871" s="4"/>
      <c r="AF871" s="4"/>
      <c r="AG871" s="4"/>
      <c r="AH871" s="4"/>
      <c r="AI871" s="4"/>
      <c r="AJ871" s="4"/>
      <c r="AK871" s="4"/>
      <c r="AL871" s="4"/>
      <c r="AM871" s="4"/>
      <c r="AN871" s="4"/>
      <c r="AO871" s="4"/>
      <c r="AP871" s="4"/>
      <c r="AQ871" s="4"/>
    </row>
    <row r="872" ht="12.75" customHeight="1">
      <c r="A872" s="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4"/>
      <c r="AC872" s="4"/>
      <c r="AD872" s="4"/>
      <c r="AE872" s="4"/>
      <c r="AF872" s="4"/>
      <c r="AG872" s="4"/>
      <c r="AH872" s="4"/>
      <c r="AI872" s="4"/>
      <c r="AJ872" s="4"/>
      <c r="AK872" s="4"/>
      <c r="AL872" s="4"/>
      <c r="AM872" s="4"/>
      <c r="AN872" s="4"/>
      <c r="AO872" s="4"/>
      <c r="AP872" s="4"/>
      <c r="AQ872" s="4"/>
    </row>
    <row r="873" ht="12.75" customHeight="1">
      <c r="A873" s="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4"/>
      <c r="AC873" s="4"/>
      <c r="AD873" s="4"/>
      <c r="AE873" s="4"/>
      <c r="AF873" s="4"/>
      <c r="AG873" s="4"/>
      <c r="AH873" s="4"/>
      <c r="AI873" s="4"/>
      <c r="AJ873" s="4"/>
      <c r="AK873" s="4"/>
      <c r="AL873" s="4"/>
      <c r="AM873" s="4"/>
      <c r="AN873" s="4"/>
      <c r="AO873" s="4"/>
      <c r="AP873" s="4"/>
      <c r="AQ873" s="4"/>
    </row>
    <row r="874" ht="12.75" customHeight="1">
      <c r="A874" s="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4"/>
      <c r="AC874" s="4"/>
      <c r="AD874" s="4"/>
      <c r="AE874" s="4"/>
      <c r="AF874" s="4"/>
      <c r="AG874" s="4"/>
      <c r="AH874" s="4"/>
      <c r="AI874" s="4"/>
      <c r="AJ874" s="4"/>
      <c r="AK874" s="4"/>
      <c r="AL874" s="4"/>
      <c r="AM874" s="4"/>
      <c r="AN874" s="4"/>
      <c r="AO874" s="4"/>
      <c r="AP874" s="4"/>
      <c r="AQ874" s="4"/>
    </row>
    <row r="875" ht="12.75" customHeight="1">
      <c r="A875" s="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4"/>
      <c r="AC875" s="4"/>
      <c r="AD875" s="4"/>
      <c r="AE875" s="4"/>
      <c r="AF875" s="4"/>
      <c r="AG875" s="4"/>
      <c r="AH875" s="4"/>
      <c r="AI875" s="4"/>
      <c r="AJ875" s="4"/>
      <c r="AK875" s="4"/>
      <c r="AL875" s="4"/>
      <c r="AM875" s="4"/>
      <c r="AN875" s="4"/>
      <c r="AO875" s="4"/>
      <c r="AP875" s="4"/>
      <c r="AQ875" s="4"/>
    </row>
    <row r="876" ht="12.75" customHeight="1">
      <c r="A876" s="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4"/>
      <c r="AC876" s="4"/>
      <c r="AD876" s="4"/>
      <c r="AE876" s="4"/>
      <c r="AF876" s="4"/>
      <c r="AG876" s="4"/>
      <c r="AH876" s="4"/>
      <c r="AI876" s="4"/>
      <c r="AJ876" s="4"/>
      <c r="AK876" s="4"/>
      <c r="AL876" s="4"/>
      <c r="AM876" s="4"/>
      <c r="AN876" s="4"/>
      <c r="AO876" s="4"/>
      <c r="AP876" s="4"/>
      <c r="AQ876" s="4"/>
    </row>
    <row r="877" ht="12.75" customHeight="1">
      <c r="A877" s="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4"/>
      <c r="AC877" s="4"/>
      <c r="AD877" s="4"/>
      <c r="AE877" s="4"/>
      <c r="AF877" s="4"/>
      <c r="AG877" s="4"/>
      <c r="AH877" s="4"/>
      <c r="AI877" s="4"/>
      <c r="AJ877" s="4"/>
      <c r="AK877" s="4"/>
      <c r="AL877" s="4"/>
      <c r="AM877" s="4"/>
      <c r="AN877" s="4"/>
      <c r="AO877" s="4"/>
      <c r="AP877" s="4"/>
      <c r="AQ877" s="4"/>
    </row>
    <row r="878" ht="12.75" customHeight="1">
      <c r="A878" s="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4"/>
      <c r="AC878" s="4"/>
      <c r="AD878" s="4"/>
      <c r="AE878" s="4"/>
      <c r="AF878" s="4"/>
      <c r="AG878" s="4"/>
      <c r="AH878" s="4"/>
      <c r="AI878" s="4"/>
      <c r="AJ878" s="4"/>
      <c r="AK878" s="4"/>
      <c r="AL878" s="4"/>
      <c r="AM878" s="4"/>
      <c r="AN878" s="4"/>
      <c r="AO878" s="4"/>
      <c r="AP878" s="4"/>
      <c r="AQ878" s="4"/>
    </row>
    <row r="879" ht="12.75" customHeight="1">
      <c r="A879" s="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4"/>
      <c r="AC879" s="4"/>
      <c r="AD879" s="4"/>
      <c r="AE879" s="4"/>
      <c r="AF879" s="4"/>
      <c r="AG879" s="4"/>
      <c r="AH879" s="4"/>
      <c r="AI879" s="4"/>
      <c r="AJ879" s="4"/>
      <c r="AK879" s="4"/>
      <c r="AL879" s="4"/>
      <c r="AM879" s="4"/>
      <c r="AN879" s="4"/>
      <c r="AO879" s="4"/>
      <c r="AP879" s="4"/>
      <c r="AQ879" s="4"/>
    </row>
    <row r="880" ht="12.75" customHeight="1">
      <c r="A880" s="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4"/>
      <c r="AC880" s="4"/>
      <c r="AD880" s="4"/>
      <c r="AE880" s="4"/>
      <c r="AF880" s="4"/>
      <c r="AG880" s="4"/>
      <c r="AH880" s="4"/>
      <c r="AI880" s="4"/>
      <c r="AJ880" s="4"/>
      <c r="AK880" s="4"/>
      <c r="AL880" s="4"/>
      <c r="AM880" s="4"/>
      <c r="AN880" s="4"/>
      <c r="AO880" s="4"/>
      <c r="AP880" s="4"/>
      <c r="AQ880" s="4"/>
    </row>
    <row r="881" ht="12.75" customHeight="1">
      <c r="A881" s="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4"/>
      <c r="AC881" s="4"/>
      <c r="AD881" s="4"/>
      <c r="AE881" s="4"/>
      <c r="AF881" s="4"/>
      <c r="AG881" s="4"/>
      <c r="AH881" s="4"/>
      <c r="AI881" s="4"/>
      <c r="AJ881" s="4"/>
      <c r="AK881" s="4"/>
      <c r="AL881" s="4"/>
      <c r="AM881" s="4"/>
      <c r="AN881" s="4"/>
      <c r="AO881" s="4"/>
      <c r="AP881" s="4"/>
      <c r="AQ881" s="4"/>
    </row>
    <row r="882" ht="12.75" customHeight="1">
      <c r="A882" s="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4"/>
      <c r="AC882" s="4"/>
      <c r="AD882" s="4"/>
      <c r="AE882" s="4"/>
      <c r="AF882" s="4"/>
      <c r="AG882" s="4"/>
      <c r="AH882" s="4"/>
      <c r="AI882" s="4"/>
      <c r="AJ882" s="4"/>
      <c r="AK882" s="4"/>
      <c r="AL882" s="4"/>
      <c r="AM882" s="4"/>
      <c r="AN882" s="4"/>
      <c r="AO882" s="4"/>
      <c r="AP882" s="4"/>
      <c r="AQ882" s="4"/>
    </row>
    <row r="883" ht="12.75" customHeight="1">
      <c r="A883" s="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4"/>
      <c r="AC883" s="4"/>
      <c r="AD883" s="4"/>
      <c r="AE883" s="4"/>
      <c r="AF883" s="4"/>
      <c r="AG883" s="4"/>
      <c r="AH883" s="4"/>
      <c r="AI883" s="4"/>
      <c r="AJ883" s="4"/>
      <c r="AK883" s="4"/>
      <c r="AL883" s="4"/>
      <c r="AM883" s="4"/>
      <c r="AN883" s="4"/>
      <c r="AO883" s="4"/>
      <c r="AP883" s="4"/>
      <c r="AQ883" s="4"/>
    </row>
    <row r="884" ht="12.75" customHeight="1">
      <c r="A884" s="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4"/>
      <c r="AC884" s="4"/>
      <c r="AD884" s="4"/>
      <c r="AE884" s="4"/>
      <c r="AF884" s="4"/>
      <c r="AG884" s="4"/>
      <c r="AH884" s="4"/>
      <c r="AI884" s="4"/>
      <c r="AJ884" s="4"/>
      <c r="AK884" s="4"/>
      <c r="AL884" s="4"/>
      <c r="AM884" s="4"/>
      <c r="AN884" s="4"/>
      <c r="AO884" s="4"/>
      <c r="AP884" s="4"/>
      <c r="AQ884" s="4"/>
    </row>
    <row r="885" ht="12.75" customHeight="1">
      <c r="A885" s="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4"/>
      <c r="AC885" s="4"/>
      <c r="AD885" s="4"/>
      <c r="AE885" s="4"/>
      <c r="AF885" s="4"/>
      <c r="AG885" s="4"/>
      <c r="AH885" s="4"/>
      <c r="AI885" s="4"/>
      <c r="AJ885" s="4"/>
      <c r="AK885" s="4"/>
      <c r="AL885" s="4"/>
      <c r="AM885" s="4"/>
      <c r="AN885" s="4"/>
      <c r="AO885" s="4"/>
      <c r="AP885" s="4"/>
      <c r="AQ885" s="4"/>
    </row>
    <row r="886" ht="12.75" customHeight="1">
      <c r="A886" s="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4"/>
      <c r="AC886" s="4"/>
      <c r="AD886" s="4"/>
      <c r="AE886" s="4"/>
      <c r="AF886" s="4"/>
      <c r="AG886" s="4"/>
      <c r="AH886" s="4"/>
      <c r="AI886" s="4"/>
      <c r="AJ886" s="4"/>
      <c r="AK886" s="4"/>
      <c r="AL886" s="4"/>
      <c r="AM886" s="4"/>
      <c r="AN886" s="4"/>
      <c r="AO886" s="4"/>
      <c r="AP886" s="4"/>
      <c r="AQ886" s="4"/>
    </row>
    <row r="887" ht="12.75" customHeight="1">
      <c r="A887" s="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4"/>
      <c r="AC887" s="4"/>
      <c r="AD887" s="4"/>
      <c r="AE887" s="4"/>
      <c r="AF887" s="4"/>
      <c r="AG887" s="4"/>
      <c r="AH887" s="4"/>
      <c r="AI887" s="4"/>
      <c r="AJ887" s="4"/>
      <c r="AK887" s="4"/>
      <c r="AL887" s="4"/>
      <c r="AM887" s="4"/>
      <c r="AN887" s="4"/>
      <c r="AO887" s="4"/>
      <c r="AP887" s="4"/>
      <c r="AQ887" s="4"/>
    </row>
    <row r="888" ht="12.75" customHeight="1">
      <c r="A888" s="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4"/>
      <c r="AC888" s="4"/>
      <c r="AD888" s="4"/>
      <c r="AE888" s="4"/>
      <c r="AF888" s="4"/>
      <c r="AG888" s="4"/>
      <c r="AH888" s="4"/>
      <c r="AI888" s="4"/>
      <c r="AJ888" s="4"/>
      <c r="AK888" s="4"/>
      <c r="AL888" s="4"/>
      <c r="AM888" s="4"/>
      <c r="AN888" s="4"/>
      <c r="AO888" s="4"/>
      <c r="AP888" s="4"/>
      <c r="AQ888" s="4"/>
    </row>
    <row r="889" ht="12.75" customHeight="1">
      <c r="A889" s="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4"/>
      <c r="AC889" s="4"/>
      <c r="AD889" s="4"/>
      <c r="AE889" s="4"/>
      <c r="AF889" s="4"/>
      <c r="AG889" s="4"/>
      <c r="AH889" s="4"/>
      <c r="AI889" s="4"/>
      <c r="AJ889" s="4"/>
      <c r="AK889" s="4"/>
      <c r="AL889" s="4"/>
      <c r="AM889" s="4"/>
      <c r="AN889" s="4"/>
      <c r="AO889" s="4"/>
      <c r="AP889" s="4"/>
      <c r="AQ889" s="4"/>
    </row>
    <row r="890" ht="12.75" customHeight="1">
      <c r="A890" s="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4"/>
      <c r="AC890" s="4"/>
      <c r="AD890" s="4"/>
      <c r="AE890" s="4"/>
      <c r="AF890" s="4"/>
      <c r="AG890" s="4"/>
      <c r="AH890" s="4"/>
      <c r="AI890" s="4"/>
      <c r="AJ890" s="4"/>
      <c r="AK890" s="4"/>
      <c r="AL890" s="4"/>
      <c r="AM890" s="4"/>
      <c r="AN890" s="4"/>
      <c r="AO890" s="4"/>
      <c r="AP890" s="4"/>
      <c r="AQ890" s="4"/>
    </row>
    <row r="891" ht="12.75" customHeight="1">
      <c r="A891" s="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4"/>
      <c r="AC891" s="4"/>
      <c r="AD891" s="4"/>
      <c r="AE891" s="4"/>
      <c r="AF891" s="4"/>
      <c r="AG891" s="4"/>
      <c r="AH891" s="4"/>
      <c r="AI891" s="4"/>
      <c r="AJ891" s="4"/>
      <c r="AK891" s="4"/>
      <c r="AL891" s="4"/>
      <c r="AM891" s="4"/>
      <c r="AN891" s="4"/>
      <c r="AO891" s="4"/>
      <c r="AP891" s="4"/>
      <c r="AQ891" s="4"/>
    </row>
    <row r="892" ht="12.75" customHeight="1">
      <c r="A892" s="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4"/>
      <c r="AC892" s="4"/>
      <c r="AD892" s="4"/>
      <c r="AE892" s="4"/>
      <c r="AF892" s="4"/>
      <c r="AG892" s="4"/>
      <c r="AH892" s="4"/>
      <c r="AI892" s="4"/>
      <c r="AJ892" s="4"/>
      <c r="AK892" s="4"/>
      <c r="AL892" s="4"/>
      <c r="AM892" s="4"/>
      <c r="AN892" s="4"/>
      <c r="AO892" s="4"/>
      <c r="AP892" s="4"/>
      <c r="AQ892" s="4"/>
    </row>
    <row r="893" ht="12.75" customHeight="1">
      <c r="A893" s="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4"/>
      <c r="AC893" s="4"/>
      <c r="AD893" s="4"/>
      <c r="AE893" s="4"/>
      <c r="AF893" s="4"/>
      <c r="AG893" s="4"/>
      <c r="AH893" s="4"/>
      <c r="AI893" s="4"/>
      <c r="AJ893" s="4"/>
      <c r="AK893" s="4"/>
      <c r="AL893" s="4"/>
      <c r="AM893" s="4"/>
      <c r="AN893" s="4"/>
      <c r="AO893" s="4"/>
      <c r="AP893" s="4"/>
      <c r="AQ893" s="4"/>
    </row>
    <row r="894" ht="12.75" customHeight="1">
      <c r="A894" s="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4"/>
      <c r="AC894" s="4"/>
      <c r="AD894" s="4"/>
      <c r="AE894" s="4"/>
      <c r="AF894" s="4"/>
      <c r="AG894" s="4"/>
      <c r="AH894" s="4"/>
      <c r="AI894" s="4"/>
      <c r="AJ894" s="4"/>
      <c r="AK894" s="4"/>
      <c r="AL894" s="4"/>
      <c r="AM894" s="4"/>
      <c r="AN894" s="4"/>
      <c r="AO894" s="4"/>
      <c r="AP894" s="4"/>
      <c r="AQ894" s="4"/>
    </row>
    <row r="895" ht="12.75" customHeight="1">
      <c r="A895" s="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4"/>
      <c r="AC895" s="4"/>
      <c r="AD895" s="4"/>
      <c r="AE895" s="4"/>
      <c r="AF895" s="4"/>
      <c r="AG895" s="4"/>
      <c r="AH895" s="4"/>
      <c r="AI895" s="4"/>
      <c r="AJ895" s="4"/>
      <c r="AK895" s="4"/>
      <c r="AL895" s="4"/>
      <c r="AM895" s="4"/>
      <c r="AN895" s="4"/>
      <c r="AO895" s="4"/>
      <c r="AP895" s="4"/>
      <c r="AQ895" s="4"/>
    </row>
    <row r="896" ht="12.75" customHeight="1">
      <c r="A896" s="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4"/>
      <c r="AC896" s="4"/>
      <c r="AD896" s="4"/>
      <c r="AE896" s="4"/>
      <c r="AF896" s="4"/>
      <c r="AG896" s="4"/>
      <c r="AH896" s="4"/>
      <c r="AI896" s="4"/>
      <c r="AJ896" s="4"/>
      <c r="AK896" s="4"/>
      <c r="AL896" s="4"/>
      <c r="AM896" s="4"/>
      <c r="AN896" s="4"/>
      <c r="AO896" s="4"/>
      <c r="AP896" s="4"/>
      <c r="AQ896" s="4"/>
    </row>
    <row r="897" ht="12.75" customHeight="1">
      <c r="A897" s="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4"/>
      <c r="AC897" s="4"/>
      <c r="AD897" s="4"/>
      <c r="AE897" s="4"/>
      <c r="AF897" s="4"/>
      <c r="AG897" s="4"/>
      <c r="AH897" s="4"/>
      <c r="AI897" s="4"/>
      <c r="AJ897" s="4"/>
      <c r="AK897" s="4"/>
      <c r="AL897" s="4"/>
      <c r="AM897" s="4"/>
      <c r="AN897" s="4"/>
      <c r="AO897" s="4"/>
      <c r="AP897" s="4"/>
      <c r="AQ897" s="4"/>
    </row>
    <row r="898" ht="12.75" customHeight="1">
      <c r="A898" s="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4"/>
      <c r="AC898" s="4"/>
      <c r="AD898" s="4"/>
      <c r="AE898" s="4"/>
      <c r="AF898" s="4"/>
      <c r="AG898" s="4"/>
      <c r="AH898" s="4"/>
      <c r="AI898" s="4"/>
      <c r="AJ898" s="4"/>
      <c r="AK898" s="4"/>
      <c r="AL898" s="4"/>
      <c r="AM898" s="4"/>
      <c r="AN898" s="4"/>
      <c r="AO898" s="4"/>
      <c r="AP898" s="4"/>
      <c r="AQ898" s="4"/>
    </row>
    <row r="899" ht="12.75" customHeight="1">
      <c r="A899" s="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4"/>
      <c r="AC899" s="4"/>
      <c r="AD899" s="4"/>
      <c r="AE899" s="4"/>
      <c r="AF899" s="4"/>
      <c r="AG899" s="4"/>
      <c r="AH899" s="4"/>
      <c r="AI899" s="4"/>
      <c r="AJ899" s="4"/>
      <c r="AK899" s="4"/>
      <c r="AL899" s="4"/>
      <c r="AM899" s="4"/>
      <c r="AN899" s="4"/>
      <c r="AO899" s="4"/>
      <c r="AP899" s="4"/>
      <c r="AQ899" s="4"/>
    </row>
    <row r="900" ht="12.75" customHeight="1">
      <c r="A900" s="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4"/>
      <c r="AC900" s="4"/>
      <c r="AD900" s="4"/>
      <c r="AE900" s="4"/>
      <c r="AF900" s="4"/>
      <c r="AG900" s="4"/>
      <c r="AH900" s="4"/>
      <c r="AI900" s="4"/>
      <c r="AJ900" s="4"/>
      <c r="AK900" s="4"/>
      <c r="AL900" s="4"/>
      <c r="AM900" s="4"/>
      <c r="AN900" s="4"/>
      <c r="AO900" s="4"/>
      <c r="AP900" s="4"/>
      <c r="AQ900" s="4"/>
    </row>
    <row r="901" ht="12.75" customHeight="1">
      <c r="A901" s="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4"/>
      <c r="AC901" s="4"/>
      <c r="AD901" s="4"/>
      <c r="AE901" s="4"/>
      <c r="AF901" s="4"/>
      <c r="AG901" s="4"/>
      <c r="AH901" s="4"/>
      <c r="AI901" s="4"/>
      <c r="AJ901" s="4"/>
      <c r="AK901" s="4"/>
      <c r="AL901" s="4"/>
      <c r="AM901" s="4"/>
      <c r="AN901" s="4"/>
      <c r="AO901" s="4"/>
      <c r="AP901" s="4"/>
      <c r="AQ901" s="4"/>
    </row>
    <row r="902" ht="12.75" customHeight="1">
      <c r="A902" s="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4"/>
      <c r="AC902" s="4"/>
      <c r="AD902" s="4"/>
      <c r="AE902" s="4"/>
      <c r="AF902" s="4"/>
      <c r="AG902" s="4"/>
      <c r="AH902" s="4"/>
      <c r="AI902" s="4"/>
      <c r="AJ902" s="4"/>
      <c r="AK902" s="4"/>
      <c r="AL902" s="4"/>
      <c r="AM902" s="4"/>
      <c r="AN902" s="4"/>
      <c r="AO902" s="4"/>
      <c r="AP902" s="4"/>
      <c r="AQ902" s="4"/>
    </row>
    <row r="903" ht="12.75" customHeight="1">
      <c r="A903" s="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4"/>
      <c r="AC903" s="4"/>
      <c r="AD903" s="4"/>
      <c r="AE903" s="4"/>
      <c r="AF903" s="4"/>
      <c r="AG903" s="4"/>
      <c r="AH903" s="4"/>
      <c r="AI903" s="4"/>
      <c r="AJ903" s="4"/>
      <c r="AK903" s="4"/>
      <c r="AL903" s="4"/>
      <c r="AM903" s="4"/>
      <c r="AN903" s="4"/>
      <c r="AO903" s="4"/>
      <c r="AP903" s="4"/>
      <c r="AQ903" s="4"/>
    </row>
    <row r="904" ht="12.75" customHeight="1">
      <c r="A904" s="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4"/>
      <c r="AC904" s="4"/>
      <c r="AD904" s="4"/>
      <c r="AE904" s="4"/>
      <c r="AF904" s="4"/>
      <c r="AG904" s="4"/>
      <c r="AH904" s="4"/>
      <c r="AI904" s="4"/>
      <c r="AJ904" s="4"/>
      <c r="AK904" s="4"/>
      <c r="AL904" s="4"/>
      <c r="AM904" s="4"/>
      <c r="AN904" s="4"/>
      <c r="AO904" s="4"/>
      <c r="AP904" s="4"/>
      <c r="AQ904" s="4"/>
    </row>
    <row r="905" ht="12.75" customHeight="1">
      <c r="A905" s="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4"/>
      <c r="AC905" s="4"/>
      <c r="AD905" s="4"/>
      <c r="AE905" s="4"/>
      <c r="AF905" s="4"/>
      <c r="AG905" s="4"/>
      <c r="AH905" s="4"/>
      <c r="AI905" s="4"/>
      <c r="AJ905" s="4"/>
      <c r="AK905" s="4"/>
      <c r="AL905" s="4"/>
      <c r="AM905" s="4"/>
      <c r="AN905" s="4"/>
      <c r="AO905" s="4"/>
      <c r="AP905" s="4"/>
      <c r="AQ905" s="4"/>
    </row>
    <row r="906" ht="12.75" customHeight="1">
      <c r="A906" s="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4"/>
      <c r="AC906" s="4"/>
      <c r="AD906" s="4"/>
      <c r="AE906" s="4"/>
      <c r="AF906" s="4"/>
      <c r="AG906" s="4"/>
      <c r="AH906" s="4"/>
      <c r="AI906" s="4"/>
      <c r="AJ906" s="4"/>
      <c r="AK906" s="4"/>
      <c r="AL906" s="4"/>
      <c r="AM906" s="4"/>
      <c r="AN906" s="4"/>
      <c r="AO906" s="4"/>
      <c r="AP906" s="4"/>
      <c r="AQ906" s="4"/>
    </row>
    <row r="907" ht="12.75" customHeight="1">
      <c r="A907" s="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4"/>
      <c r="AC907" s="4"/>
      <c r="AD907" s="4"/>
      <c r="AE907" s="4"/>
      <c r="AF907" s="4"/>
      <c r="AG907" s="4"/>
      <c r="AH907" s="4"/>
      <c r="AI907" s="4"/>
      <c r="AJ907" s="4"/>
      <c r="AK907" s="4"/>
      <c r="AL907" s="4"/>
      <c r="AM907" s="4"/>
      <c r="AN907" s="4"/>
      <c r="AO907" s="4"/>
      <c r="AP907" s="4"/>
      <c r="AQ907" s="4"/>
    </row>
    <row r="908" ht="12.75" customHeight="1">
      <c r="A908" s="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4"/>
      <c r="AC908" s="4"/>
      <c r="AD908" s="4"/>
      <c r="AE908" s="4"/>
      <c r="AF908" s="4"/>
      <c r="AG908" s="4"/>
      <c r="AH908" s="4"/>
      <c r="AI908" s="4"/>
      <c r="AJ908" s="4"/>
      <c r="AK908" s="4"/>
      <c r="AL908" s="4"/>
      <c r="AM908" s="4"/>
      <c r="AN908" s="4"/>
      <c r="AO908" s="4"/>
      <c r="AP908" s="4"/>
      <c r="AQ908" s="4"/>
    </row>
    <row r="909" ht="12.75" customHeight="1">
      <c r="A909" s="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4"/>
      <c r="AC909" s="4"/>
      <c r="AD909" s="4"/>
      <c r="AE909" s="4"/>
      <c r="AF909" s="4"/>
      <c r="AG909" s="4"/>
      <c r="AH909" s="4"/>
      <c r="AI909" s="4"/>
      <c r="AJ909" s="4"/>
      <c r="AK909" s="4"/>
      <c r="AL909" s="4"/>
      <c r="AM909" s="4"/>
      <c r="AN909" s="4"/>
      <c r="AO909" s="4"/>
      <c r="AP909" s="4"/>
      <c r="AQ909" s="4"/>
    </row>
    <row r="910" ht="12.75" customHeight="1">
      <c r="A910" s="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4"/>
      <c r="AC910" s="4"/>
      <c r="AD910" s="4"/>
      <c r="AE910" s="4"/>
      <c r="AF910" s="4"/>
      <c r="AG910" s="4"/>
      <c r="AH910" s="4"/>
      <c r="AI910" s="4"/>
      <c r="AJ910" s="4"/>
      <c r="AK910" s="4"/>
      <c r="AL910" s="4"/>
      <c r="AM910" s="4"/>
      <c r="AN910" s="4"/>
      <c r="AO910" s="4"/>
      <c r="AP910" s="4"/>
      <c r="AQ910" s="4"/>
    </row>
    <row r="911" ht="12.75" customHeight="1">
      <c r="A911" s="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4"/>
      <c r="AC911" s="4"/>
      <c r="AD911" s="4"/>
      <c r="AE911" s="4"/>
      <c r="AF911" s="4"/>
      <c r="AG911" s="4"/>
      <c r="AH911" s="4"/>
      <c r="AI911" s="4"/>
      <c r="AJ911" s="4"/>
      <c r="AK911" s="4"/>
      <c r="AL911" s="4"/>
      <c r="AM911" s="4"/>
      <c r="AN911" s="4"/>
      <c r="AO911" s="4"/>
      <c r="AP911" s="4"/>
      <c r="AQ911" s="4"/>
    </row>
    <row r="912" ht="12.75" customHeight="1">
      <c r="A912" s="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4"/>
      <c r="AC912" s="4"/>
      <c r="AD912" s="4"/>
      <c r="AE912" s="4"/>
      <c r="AF912" s="4"/>
      <c r="AG912" s="4"/>
      <c r="AH912" s="4"/>
      <c r="AI912" s="4"/>
      <c r="AJ912" s="4"/>
      <c r="AK912" s="4"/>
      <c r="AL912" s="4"/>
      <c r="AM912" s="4"/>
      <c r="AN912" s="4"/>
      <c r="AO912" s="4"/>
      <c r="AP912" s="4"/>
      <c r="AQ912" s="4"/>
    </row>
    <row r="913" ht="12.75" customHeight="1">
      <c r="A913" s="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4"/>
      <c r="AC913" s="4"/>
      <c r="AD913" s="4"/>
      <c r="AE913" s="4"/>
      <c r="AF913" s="4"/>
      <c r="AG913" s="4"/>
      <c r="AH913" s="4"/>
      <c r="AI913" s="4"/>
      <c r="AJ913" s="4"/>
      <c r="AK913" s="4"/>
      <c r="AL913" s="4"/>
      <c r="AM913" s="4"/>
      <c r="AN913" s="4"/>
      <c r="AO913" s="4"/>
      <c r="AP913" s="4"/>
      <c r="AQ913" s="4"/>
    </row>
    <row r="914" ht="12.75" customHeight="1">
      <c r="A914" s="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4"/>
      <c r="AC914" s="4"/>
      <c r="AD914" s="4"/>
      <c r="AE914" s="4"/>
      <c r="AF914" s="4"/>
      <c r="AG914" s="4"/>
      <c r="AH914" s="4"/>
      <c r="AI914" s="4"/>
      <c r="AJ914" s="4"/>
      <c r="AK914" s="4"/>
      <c r="AL914" s="4"/>
      <c r="AM914" s="4"/>
      <c r="AN914" s="4"/>
      <c r="AO914" s="4"/>
      <c r="AP914" s="4"/>
      <c r="AQ914" s="4"/>
    </row>
    <row r="915" ht="12.75" customHeight="1">
      <c r="A915" s="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4"/>
      <c r="AC915" s="4"/>
      <c r="AD915" s="4"/>
      <c r="AE915" s="4"/>
      <c r="AF915" s="4"/>
      <c r="AG915" s="4"/>
      <c r="AH915" s="4"/>
      <c r="AI915" s="4"/>
      <c r="AJ915" s="4"/>
      <c r="AK915" s="4"/>
      <c r="AL915" s="4"/>
      <c r="AM915" s="4"/>
      <c r="AN915" s="4"/>
      <c r="AO915" s="4"/>
      <c r="AP915" s="4"/>
      <c r="AQ915" s="4"/>
    </row>
    <row r="916" ht="12.75" customHeight="1">
      <c r="A916" s="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4"/>
      <c r="AC916" s="4"/>
      <c r="AD916" s="4"/>
      <c r="AE916" s="4"/>
      <c r="AF916" s="4"/>
      <c r="AG916" s="4"/>
      <c r="AH916" s="4"/>
      <c r="AI916" s="4"/>
      <c r="AJ916" s="4"/>
      <c r="AK916" s="4"/>
      <c r="AL916" s="4"/>
      <c r="AM916" s="4"/>
      <c r="AN916" s="4"/>
      <c r="AO916" s="4"/>
      <c r="AP916" s="4"/>
      <c r="AQ916" s="4"/>
    </row>
    <row r="917" ht="12.75" customHeight="1">
      <c r="A917" s="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4"/>
      <c r="AC917" s="4"/>
      <c r="AD917" s="4"/>
      <c r="AE917" s="4"/>
      <c r="AF917" s="4"/>
      <c r="AG917" s="4"/>
      <c r="AH917" s="4"/>
      <c r="AI917" s="4"/>
      <c r="AJ917" s="4"/>
      <c r="AK917" s="4"/>
      <c r="AL917" s="4"/>
      <c r="AM917" s="4"/>
      <c r="AN917" s="4"/>
      <c r="AO917" s="4"/>
      <c r="AP917" s="4"/>
      <c r="AQ917" s="4"/>
    </row>
    <row r="918" ht="12.75" customHeight="1">
      <c r="A918" s="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4"/>
      <c r="AC918" s="4"/>
      <c r="AD918" s="4"/>
      <c r="AE918" s="4"/>
      <c r="AF918" s="4"/>
      <c r="AG918" s="4"/>
      <c r="AH918" s="4"/>
      <c r="AI918" s="4"/>
      <c r="AJ918" s="4"/>
      <c r="AK918" s="4"/>
      <c r="AL918" s="4"/>
      <c r="AM918" s="4"/>
      <c r="AN918" s="4"/>
      <c r="AO918" s="4"/>
      <c r="AP918" s="4"/>
      <c r="AQ918" s="4"/>
    </row>
    <row r="919" ht="12.75" customHeight="1">
      <c r="A919" s="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4"/>
      <c r="AC919" s="4"/>
      <c r="AD919" s="4"/>
      <c r="AE919" s="4"/>
      <c r="AF919" s="4"/>
      <c r="AG919" s="4"/>
      <c r="AH919" s="4"/>
      <c r="AI919" s="4"/>
      <c r="AJ919" s="4"/>
      <c r="AK919" s="4"/>
      <c r="AL919" s="4"/>
      <c r="AM919" s="4"/>
      <c r="AN919" s="4"/>
      <c r="AO919" s="4"/>
      <c r="AP919" s="4"/>
      <c r="AQ919" s="4"/>
    </row>
    <row r="920" ht="12.75" customHeight="1">
      <c r="A920" s="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4"/>
      <c r="AC920" s="4"/>
      <c r="AD920" s="4"/>
      <c r="AE920" s="4"/>
      <c r="AF920" s="4"/>
      <c r="AG920" s="4"/>
      <c r="AH920" s="4"/>
      <c r="AI920" s="4"/>
      <c r="AJ920" s="4"/>
      <c r="AK920" s="4"/>
      <c r="AL920" s="4"/>
      <c r="AM920" s="4"/>
      <c r="AN920" s="4"/>
      <c r="AO920" s="4"/>
      <c r="AP920" s="4"/>
      <c r="AQ920" s="4"/>
    </row>
    <row r="921" ht="12.75" customHeight="1">
      <c r="A921" s="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4"/>
      <c r="AC921" s="4"/>
      <c r="AD921" s="4"/>
      <c r="AE921" s="4"/>
      <c r="AF921" s="4"/>
      <c r="AG921" s="4"/>
      <c r="AH921" s="4"/>
      <c r="AI921" s="4"/>
      <c r="AJ921" s="4"/>
      <c r="AK921" s="4"/>
      <c r="AL921" s="4"/>
      <c r="AM921" s="4"/>
      <c r="AN921" s="4"/>
      <c r="AO921" s="4"/>
      <c r="AP921" s="4"/>
      <c r="AQ921" s="4"/>
    </row>
    <row r="922" ht="12.75" customHeight="1">
      <c r="A922" s="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4"/>
      <c r="AC922" s="4"/>
      <c r="AD922" s="4"/>
      <c r="AE922" s="4"/>
      <c r="AF922" s="4"/>
      <c r="AG922" s="4"/>
      <c r="AH922" s="4"/>
      <c r="AI922" s="4"/>
      <c r="AJ922" s="4"/>
      <c r="AK922" s="4"/>
      <c r="AL922" s="4"/>
      <c r="AM922" s="4"/>
      <c r="AN922" s="4"/>
      <c r="AO922" s="4"/>
      <c r="AP922" s="4"/>
      <c r="AQ922" s="4"/>
    </row>
    <row r="923" ht="12.75" customHeight="1">
      <c r="A923" s="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4"/>
      <c r="AC923" s="4"/>
      <c r="AD923" s="4"/>
      <c r="AE923" s="4"/>
      <c r="AF923" s="4"/>
      <c r="AG923" s="4"/>
      <c r="AH923" s="4"/>
      <c r="AI923" s="4"/>
      <c r="AJ923" s="4"/>
      <c r="AK923" s="4"/>
      <c r="AL923" s="4"/>
      <c r="AM923" s="4"/>
      <c r="AN923" s="4"/>
      <c r="AO923" s="4"/>
      <c r="AP923" s="4"/>
      <c r="AQ923" s="4"/>
    </row>
    <row r="924" ht="12.75" customHeight="1">
      <c r="A924" s="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4"/>
      <c r="AC924" s="4"/>
      <c r="AD924" s="4"/>
      <c r="AE924" s="4"/>
      <c r="AF924" s="4"/>
      <c r="AG924" s="4"/>
      <c r="AH924" s="4"/>
      <c r="AI924" s="4"/>
      <c r="AJ924" s="4"/>
      <c r="AK924" s="4"/>
      <c r="AL924" s="4"/>
      <c r="AM924" s="4"/>
      <c r="AN924" s="4"/>
      <c r="AO924" s="4"/>
      <c r="AP924" s="4"/>
      <c r="AQ924" s="4"/>
    </row>
    <row r="925" ht="12.75" customHeight="1">
      <c r="A925" s="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4"/>
      <c r="AC925" s="4"/>
      <c r="AD925" s="4"/>
      <c r="AE925" s="4"/>
      <c r="AF925" s="4"/>
      <c r="AG925" s="4"/>
      <c r="AH925" s="4"/>
      <c r="AI925" s="4"/>
      <c r="AJ925" s="4"/>
      <c r="AK925" s="4"/>
      <c r="AL925" s="4"/>
      <c r="AM925" s="4"/>
      <c r="AN925" s="4"/>
      <c r="AO925" s="4"/>
      <c r="AP925" s="4"/>
      <c r="AQ925" s="4"/>
    </row>
    <row r="926" ht="12.75" customHeight="1">
      <c r="A926" s="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4"/>
      <c r="AC926" s="4"/>
      <c r="AD926" s="4"/>
      <c r="AE926" s="4"/>
      <c r="AF926" s="4"/>
      <c r="AG926" s="4"/>
      <c r="AH926" s="4"/>
      <c r="AI926" s="4"/>
      <c r="AJ926" s="4"/>
      <c r="AK926" s="4"/>
      <c r="AL926" s="4"/>
      <c r="AM926" s="4"/>
      <c r="AN926" s="4"/>
      <c r="AO926" s="4"/>
      <c r="AP926" s="4"/>
      <c r="AQ926" s="4"/>
    </row>
    <row r="927" ht="12.75" customHeight="1">
      <c r="A927" s="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4"/>
      <c r="AC927" s="4"/>
      <c r="AD927" s="4"/>
      <c r="AE927" s="4"/>
      <c r="AF927" s="4"/>
      <c r="AG927" s="4"/>
      <c r="AH927" s="4"/>
      <c r="AI927" s="4"/>
      <c r="AJ927" s="4"/>
      <c r="AK927" s="4"/>
      <c r="AL927" s="4"/>
      <c r="AM927" s="4"/>
      <c r="AN927" s="4"/>
      <c r="AO927" s="4"/>
      <c r="AP927" s="4"/>
      <c r="AQ927" s="4"/>
    </row>
    <row r="928" ht="12.75" customHeight="1">
      <c r="A928" s="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4"/>
      <c r="AC928" s="4"/>
      <c r="AD928" s="4"/>
      <c r="AE928" s="4"/>
      <c r="AF928" s="4"/>
      <c r="AG928" s="4"/>
      <c r="AH928" s="4"/>
      <c r="AI928" s="4"/>
      <c r="AJ928" s="4"/>
      <c r="AK928" s="4"/>
      <c r="AL928" s="4"/>
      <c r="AM928" s="4"/>
      <c r="AN928" s="4"/>
      <c r="AO928" s="4"/>
      <c r="AP928" s="4"/>
      <c r="AQ928" s="4"/>
    </row>
    <row r="929" ht="12.75" customHeight="1">
      <c r="A929" s="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4"/>
      <c r="AC929" s="4"/>
      <c r="AD929" s="4"/>
      <c r="AE929" s="4"/>
      <c r="AF929" s="4"/>
      <c r="AG929" s="4"/>
      <c r="AH929" s="4"/>
      <c r="AI929" s="4"/>
      <c r="AJ929" s="4"/>
      <c r="AK929" s="4"/>
      <c r="AL929" s="4"/>
      <c r="AM929" s="4"/>
      <c r="AN929" s="4"/>
      <c r="AO929" s="4"/>
      <c r="AP929" s="4"/>
      <c r="AQ929" s="4"/>
    </row>
    <row r="930" ht="12.75" customHeight="1">
      <c r="A930" s="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4"/>
      <c r="AC930" s="4"/>
      <c r="AD930" s="4"/>
      <c r="AE930" s="4"/>
      <c r="AF930" s="4"/>
      <c r="AG930" s="4"/>
      <c r="AH930" s="4"/>
      <c r="AI930" s="4"/>
      <c r="AJ930" s="4"/>
      <c r="AK930" s="4"/>
      <c r="AL930" s="4"/>
      <c r="AM930" s="4"/>
      <c r="AN930" s="4"/>
      <c r="AO930" s="4"/>
      <c r="AP930" s="4"/>
      <c r="AQ930" s="4"/>
    </row>
    <row r="931" ht="12.75" customHeight="1">
      <c r="A931" s="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4"/>
      <c r="AC931" s="4"/>
      <c r="AD931" s="4"/>
      <c r="AE931" s="4"/>
      <c r="AF931" s="4"/>
      <c r="AG931" s="4"/>
      <c r="AH931" s="4"/>
      <c r="AI931" s="4"/>
      <c r="AJ931" s="4"/>
      <c r="AK931" s="4"/>
      <c r="AL931" s="4"/>
      <c r="AM931" s="4"/>
      <c r="AN931" s="4"/>
      <c r="AO931" s="4"/>
      <c r="AP931" s="4"/>
      <c r="AQ931" s="4"/>
    </row>
    <row r="932" ht="12.75" customHeight="1">
      <c r="A932" s="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4"/>
      <c r="AC932" s="4"/>
      <c r="AD932" s="4"/>
      <c r="AE932" s="4"/>
      <c r="AF932" s="4"/>
      <c r="AG932" s="4"/>
      <c r="AH932" s="4"/>
      <c r="AI932" s="4"/>
      <c r="AJ932" s="4"/>
      <c r="AK932" s="4"/>
      <c r="AL932" s="4"/>
      <c r="AM932" s="4"/>
      <c r="AN932" s="4"/>
      <c r="AO932" s="4"/>
      <c r="AP932" s="4"/>
      <c r="AQ932" s="4"/>
    </row>
    <row r="933" ht="12.75" customHeight="1">
      <c r="A933" s="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4"/>
      <c r="AC933" s="4"/>
      <c r="AD933" s="4"/>
      <c r="AE933" s="4"/>
      <c r="AF933" s="4"/>
      <c r="AG933" s="4"/>
      <c r="AH933" s="4"/>
      <c r="AI933" s="4"/>
      <c r="AJ933" s="4"/>
      <c r="AK933" s="4"/>
      <c r="AL933" s="4"/>
      <c r="AM933" s="4"/>
      <c r="AN933" s="4"/>
      <c r="AO933" s="4"/>
      <c r="AP933" s="4"/>
      <c r="AQ933" s="4"/>
    </row>
    <row r="934" ht="12.75" customHeight="1">
      <c r="A934" s="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4"/>
      <c r="AC934" s="4"/>
      <c r="AD934" s="4"/>
      <c r="AE934" s="4"/>
      <c r="AF934" s="4"/>
      <c r="AG934" s="4"/>
      <c r="AH934" s="4"/>
      <c r="AI934" s="4"/>
      <c r="AJ934" s="4"/>
      <c r="AK934" s="4"/>
      <c r="AL934" s="4"/>
      <c r="AM934" s="4"/>
      <c r="AN934" s="4"/>
      <c r="AO934" s="4"/>
      <c r="AP934" s="4"/>
      <c r="AQ934" s="4"/>
    </row>
    <row r="935" ht="12.75" customHeight="1">
      <c r="A935" s="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4"/>
      <c r="AC935" s="4"/>
      <c r="AD935" s="4"/>
      <c r="AE935" s="4"/>
      <c r="AF935" s="4"/>
      <c r="AG935" s="4"/>
      <c r="AH935" s="4"/>
      <c r="AI935" s="4"/>
      <c r="AJ935" s="4"/>
      <c r="AK935" s="4"/>
      <c r="AL935" s="4"/>
      <c r="AM935" s="4"/>
      <c r="AN935" s="4"/>
      <c r="AO935" s="4"/>
      <c r="AP935" s="4"/>
      <c r="AQ935" s="4"/>
    </row>
    <row r="936" ht="12.75" customHeight="1">
      <c r="A936" s="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4"/>
      <c r="AC936" s="4"/>
      <c r="AD936" s="4"/>
      <c r="AE936" s="4"/>
      <c r="AF936" s="4"/>
      <c r="AG936" s="4"/>
      <c r="AH936" s="4"/>
      <c r="AI936" s="4"/>
      <c r="AJ936" s="4"/>
      <c r="AK936" s="4"/>
      <c r="AL936" s="4"/>
      <c r="AM936" s="4"/>
      <c r="AN936" s="4"/>
      <c r="AO936" s="4"/>
      <c r="AP936" s="4"/>
      <c r="AQ936" s="4"/>
    </row>
    <row r="937" ht="12.75" customHeight="1">
      <c r="A937" s="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4"/>
      <c r="AC937" s="4"/>
      <c r="AD937" s="4"/>
      <c r="AE937" s="4"/>
      <c r="AF937" s="4"/>
      <c r="AG937" s="4"/>
      <c r="AH937" s="4"/>
      <c r="AI937" s="4"/>
      <c r="AJ937" s="4"/>
      <c r="AK937" s="4"/>
      <c r="AL937" s="4"/>
      <c r="AM937" s="4"/>
      <c r="AN937" s="4"/>
      <c r="AO937" s="4"/>
      <c r="AP937" s="4"/>
      <c r="AQ937" s="4"/>
    </row>
    <row r="938" ht="12.75" customHeight="1">
      <c r="A938" s="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4"/>
      <c r="AC938" s="4"/>
      <c r="AD938" s="4"/>
      <c r="AE938" s="4"/>
      <c r="AF938" s="4"/>
      <c r="AG938" s="4"/>
      <c r="AH938" s="4"/>
      <c r="AI938" s="4"/>
      <c r="AJ938" s="4"/>
      <c r="AK938" s="4"/>
      <c r="AL938" s="4"/>
      <c r="AM938" s="4"/>
      <c r="AN938" s="4"/>
      <c r="AO938" s="4"/>
      <c r="AP938" s="4"/>
      <c r="AQ938" s="4"/>
    </row>
    <row r="939" ht="12.75" customHeight="1">
      <c r="A939" s="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4"/>
      <c r="AC939" s="4"/>
      <c r="AD939" s="4"/>
      <c r="AE939" s="4"/>
      <c r="AF939" s="4"/>
      <c r="AG939" s="4"/>
      <c r="AH939" s="4"/>
      <c r="AI939" s="4"/>
      <c r="AJ939" s="4"/>
      <c r="AK939" s="4"/>
      <c r="AL939" s="4"/>
      <c r="AM939" s="4"/>
      <c r="AN939" s="4"/>
      <c r="AO939" s="4"/>
      <c r="AP939" s="4"/>
      <c r="AQ939" s="4"/>
    </row>
    <row r="940" ht="12.75" customHeight="1">
      <c r="A940" s="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4"/>
      <c r="AC940" s="4"/>
      <c r="AD940" s="4"/>
      <c r="AE940" s="4"/>
      <c r="AF940" s="4"/>
      <c r="AG940" s="4"/>
      <c r="AH940" s="4"/>
      <c r="AI940" s="4"/>
      <c r="AJ940" s="4"/>
      <c r="AK940" s="4"/>
      <c r="AL940" s="4"/>
      <c r="AM940" s="4"/>
      <c r="AN940" s="4"/>
      <c r="AO940" s="4"/>
      <c r="AP940" s="4"/>
      <c r="AQ940" s="4"/>
    </row>
    <row r="941" ht="12.75" customHeight="1">
      <c r="A941" s="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4"/>
      <c r="AC941" s="4"/>
      <c r="AD941" s="4"/>
      <c r="AE941" s="4"/>
      <c r="AF941" s="4"/>
      <c r="AG941" s="4"/>
      <c r="AH941" s="4"/>
      <c r="AI941" s="4"/>
      <c r="AJ941" s="4"/>
      <c r="AK941" s="4"/>
      <c r="AL941" s="4"/>
      <c r="AM941" s="4"/>
      <c r="AN941" s="4"/>
      <c r="AO941" s="4"/>
      <c r="AP941" s="4"/>
      <c r="AQ941" s="4"/>
    </row>
    <row r="942" ht="12.75" customHeight="1">
      <c r="A942" s="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4"/>
      <c r="AC942" s="4"/>
      <c r="AD942" s="4"/>
      <c r="AE942" s="4"/>
      <c r="AF942" s="4"/>
      <c r="AG942" s="4"/>
      <c r="AH942" s="4"/>
      <c r="AI942" s="4"/>
      <c r="AJ942" s="4"/>
      <c r="AK942" s="4"/>
      <c r="AL942" s="4"/>
      <c r="AM942" s="4"/>
      <c r="AN942" s="4"/>
      <c r="AO942" s="4"/>
      <c r="AP942" s="4"/>
      <c r="AQ942" s="4"/>
    </row>
    <row r="943" ht="12.75" customHeight="1">
      <c r="A943" s="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4"/>
      <c r="AC943" s="4"/>
      <c r="AD943" s="4"/>
      <c r="AE943" s="4"/>
      <c r="AF943" s="4"/>
      <c r="AG943" s="4"/>
      <c r="AH943" s="4"/>
      <c r="AI943" s="4"/>
      <c r="AJ943" s="4"/>
      <c r="AK943" s="4"/>
      <c r="AL943" s="4"/>
      <c r="AM943" s="4"/>
      <c r="AN943" s="4"/>
      <c r="AO943" s="4"/>
      <c r="AP943" s="4"/>
      <c r="AQ943" s="4"/>
    </row>
    <row r="944" ht="12.75" customHeight="1">
      <c r="A944" s="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4"/>
      <c r="AC944" s="4"/>
      <c r="AD944" s="4"/>
      <c r="AE944" s="4"/>
      <c r="AF944" s="4"/>
      <c r="AG944" s="4"/>
      <c r="AH944" s="4"/>
      <c r="AI944" s="4"/>
      <c r="AJ944" s="4"/>
      <c r="AK944" s="4"/>
      <c r="AL944" s="4"/>
      <c r="AM944" s="4"/>
      <c r="AN944" s="4"/>
      <c r="AO944" s="4"/>
      <c r="AP944" s="4"/>
      <c r="AQ944" s="4"/>
    </row>
    <row r="945" ht="12.75" customHeight="1">
      <c r="A945" s="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4"/>
      <c r="AC945" s="4"/>
      <c r="AD945" s="4"/>
      <c r="AE945" s="4"/>
      <c r="AF945" s="4"/>
      <c r="AG945" s="4"/>
      <c r="AH945" s="4"/>
      <c r="AI945" s="4"/>
      <c r="AJ945" s="4"/>
      <c r="AK945" s="4"/>
      <c r="AL945" s="4"/>
      <c r="AM945" s="4"/>
      <c r="AN945" s="4"/>
      <c r="AO945" s="4"/>
      <c r="AP945" s="4"/>
      <c r="AQ945" s="4"/>
    </row>
    <row r="946" ht="12.75" customHeight="1">
      <c r="A946" s="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4"/>
      <c r="AC946" s="4"/>
      <c r="AD946" s="4"/>
      <c r="AE946" s="4"/>
      <c r="AF946" s="4"/>
      <c r="AG946" s="4"/>
      <c r="AH946" s="4"/>
      <c r="AI946" s="4"/>
      <c r="AJ946" s="4"/>
      <c r="AK946" s="4"/>
      <c r="AL946" s="4"/>
      <c r="AM946" s="4"/>
      <c r="AN946" s="4"/>
      <c r="AO946" s="4"/>
      <c r="AP946" s="4"/>
      <c r="AQ946" s="4"/>
    </row>
    <row r="947" ht="12.75" customHeight="1">
      <c r="A947" s="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4"/>
      <c r="AC947" s="4"/>
      <c r="AD947" s="4"/>
      <c r="AE947" s="4"/>
      <c r="AF947" s="4"/>
      <c r="AG947" s="4"/>
      <c r="AH947" s="4"/>
      <c r="AI947" s="4"/>
      <c r="AJ947" s="4"/>
      <c r="AK947" s="4"/>
      <c r="AL947" s="4"/>
      <c r="AM947" s="4"/>
      <c r="AN947" s="4"/>
      <c r="AO947" s="4"/>
      <c r="AP947" s="4"/>
      <c r="AQ947" s="4"/>
    </row>
    <row r="948" ht="12.75" customHeight="1">
      <c r="A948" s="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4"/>
      <c r="AC948" s="4"/>
      <c r="AD948" s="4"/>
      <c r="AE948" s="4"/>
      <c r="AF948" s="4"/>
      <c r="AG948" s="4"/>
      <c r="AH948" s="4"/>
      <c r="AI948" s="4"/>
      <c r="AJ948" s="4"/>
      <c r="AK948" s="4"/>
      <c r="AL948" s="4"/>
      <c r="AM948" s="4"/>
      <c r="AN948" s="4"/>
      <c r="AO948" s="4"/>
      <c r="AP948" s="4"/>
      <c r="AQ948" s="4"/>
    </row>
    <row r="949" ht="12.75" customHeight="1">
      <c r="A949" s="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4"/>
      <c r="AC949" s="4"/>
      <c r="AD949" s="4"/>
      <c r="AE949" s="4"/>
      <c r="AF949" s="4"/>
      <c r="AG949" s="4"/>
      <c r="AH949" s="4"/>
      <c r="AI949" s="4"/>
      <c r="AJ949" s="4"/>
      <c r="AK949" s="4"/>
      <c r="AL949" s="4"/>
      <c r="AM949" s="4"/>
      <c r="AN949" s="4"/>
      <c r="AO949" s="4"/>
      <c r="AP949" s="4"/>
      <c r="AQ949" s="4"/>
    </row>
    <row r="950" ht="12.75" customHeight="1">
      <c r="A950" s="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4"/>
      <c r="AC950" s="4"/>
      <c r="AD950" s="4"/>
      <c r="AE950" s="4"/>
      <c r="AF950" s="4"/>
      <c r="AG950" s="4"/>
      <c r="AH950" s="4"/>
      <c r="AI950" s="4"/>
      <c r="AJ950" s="4"/>
      <c r="AK950" s="4"/>
      <c r="AL950" s="4"/>
      <c r="AM950" s="4"/>
      <c r="AN950" s="4"/>
      <c r="AO950" s="4"/>
      <c r="AP950" s="4"/>
      <c r="AQ950" s="4"/>
    </row>
    <row r="951" ht="12.75" customHeight="1">
      <c r="A951" s="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4"/>
      <c r="AC951" s="4"/>
      <c r="AD951" s="4"/>
      <c r="AE951" s="4"/>
      <c r="AF951" s="4"/>
      <c r="AG951" s="4"/>
      <c r="AH951" s="4"/>
      <c r="AI951" s="4"/>
      <c r="AJ951" s="4"/>
      <c r="AK951" s="4"/>
      <c r="AL951" s="4"/>
      <c r="AM951" s="4"/>
      <c r="AN951" s="4"/>
      <c r="AO951" s="4"/>
      <c r="AP951" s="4"/>
      <c r="AQ951" s="4"/>
    </row>
    <row r="952" ht="12.75" customHeight="1">
      <c r="A952" s="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4"/>
      <c r="AC952" s="4"/>
      <c r="AD952" s="4"/>
      <c r="AE952" s="4"/>
      <c r="AF952" s="4"/>
      <c r="AG952" s="4"/>
      <c r="AH952" s="4"/>
      <c r="AI952" s="4"/>
      <c r="AJ952" s="4"/>
      <c r="AK952" s="4"/>
      <c r="AL952" s="4"/>
      <c r="AM952" s="4"/>
      <c r="AN952" s="4"/>
      <c r="AO952" s="4"/>
      <c r="AP952" s="4"/>
      <c r="AQ952" s="4"/>
    </row>
    <row r="953" ht="12.75" customHeight="1">
      <c r="A953" s="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4"/>
      <c r="AC953" s="4"/>
      <c r="AD953" s="4"/>
      <c r="AE953" s="4"/>
      <c r="AF953" s="4"/>
      <c r="AG953" s="4"/>
      <c r="AH953" s="4"/>
      <c r="AI953" s="4"/>
      <c r="AJ953" s="4"/>
      <c r="AK953" s="4"/>
      <c r="AL953" s="4"/>
      <c r="AM953" s="4"/>
      <c r="AN953" s="4"/>
      <c r="AO953" s="4"/>
      <c r="AP953" s="4"/>
      <c r="AQ953" s="4"/>
    </row>
    <row r="954" ht="12.75" customHeight="1">
      <c r="A954" s="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4"/>
      <c r="AC954" s="4"/>
      <c r="AD954" s="4"/>
      <c r="AE954" s="4"/>
      <c r="AF954" s="4"/>
      <c r="AG954" s="4"/>
      <c r="AH954" s="4"/>
      <c r="AI954" s="4"/>
      <c r="AJ954" s="4"/>
      <c r="AK954" s="4"/>
      <c r="AL954" s="4"/>
      <c r="AM954" s="4"/>
      <c r="AN954" s="4"/>
      <c r="AO954" s="4"/>
      <c r="AP954" s="4"/>
      <c r="AQ954" s="4"/>
    </row>
    <row r="955" ht="12.75" customHeight="1">
      <c r="A955" s="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4"/>
      <c r="AC955" s="4"/>
      <c r="AD955" s="4"/>
      <c r="AE955" s="4"/>
      <c r="AF955" s="4"/>
      <c r="AG955" s="4"/>
      <c r="AH955" s="4"/>
      <c r="AI955" s="4"/>
      <c r="AJ955" s="4"/>
      <c r="AK955" s="4"/>
      <c r="AL955" s="4"/>
      <c r="AM955" s="4"/>
      <c r="AN955" s="4"/>
      <c r="AO955" s="4"/>
      <c r="AP955" s="4"/>
      <c r="AQ955" s="4"/>
    </row>
    <row r="956" ht="12.75" customHeight="1">
      <c r="A956" s="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4"/>
      <c r="AC956" s="4"/>
      <c r="AD956" s="4"/>
      <c r="AE956" s="4"/>
      <c r="AF956" s="4"/>
      <c r="AG956" s="4"/>
      <c r="AH956" s="4"/>
      <c r="AI956" s="4"/>
      <c r="AJ956" s="4"/>
      <c r="AK956" s="4"/>
      <c r="AL956" s="4"/>
      <c r="AM956" s="4"/>
      <c r="AN956" s="4"/>
      <c r="AO956" s="4"/>
      <c r="AP956" s="4"/>
      <c r="AQ956" s="4"/>
    </row>
    <row r="957" ht="12.75" customHeight="1">
      <c r="A957" s="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4"/>
      <c r="AC957" s="4"/>
      <c r="AD957" s="4"/>
      <c r="AE957" s="4"/>
      <c r="AF957" s="4"/>
      <c r="AG957" s="4"/>
      <c r="AH957" s="4"/>
      <c r="AI957" s="4"/>
      <c r="AJ957" s="4"/>
      <c r="AK957" s="4"/>
      <c r="AL957" s="4"/>
      <c r="AM957" s="4"/>
      <c r="AN957" s="4"/>
      <c r="AO957" s="4"/>
      <c r="AP957" s="4"/>
      <c r="AQ957" s="4"/>
    </row>
    <row r="958" ht="12.75" customHeight="1">
      <c r="A958" s="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4"/>
      <c r="AC958" s="4"/>
      <c r="AD958" s="4"/>
      <c r="AE958" s="4"/>
      <c r="AF958" s="4"/>
      <c r="AG958" s="4"/>
      <c r="AH958" s="4"/>
      <c r="AI958" s="4"/>
      <c r="AJ958" s="4"/>
      <c r="AK958" s="4"/>
      <c r="AL958" s="4"/>
      <c r="AM958" s="4"/>
      <c r="AN958" s="4"/>
      <c r="AO958" s="4"/>
      <c r="AP958" s="4"/>
      <c r="AQ958" s="4"/>
    </row>
    <row r="959" ht="12.75" customHeight="1">
      <c r="A959" s="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4"/>
      <c r="AC959" s="4"/>
      <c r="AD959" s="4"/>
      <c r="AE959" s="4"/>
      <c r="AF959" s="4"/>
      <c r="AG959" s="4"/>
      <c r="AH959" s="4"/>
      <c r="AI959" s="4"/>
      <c r="AJ959" s="4"/>
      <c r="AK959" s="4"/>
      <c r="AL959" s="4"/>
      <c r="AM959" s="4"/>
      <c r="AN959" s="4"/>
      <c r="AO959" s="4"/>
      <c r="AP959" s="4"/>
      <c r="AQ959" s="4"/>
    </row>
    <row r="960" ht="12.75" customHeight="1">
      <c r="A960" s="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4"/>
      <c r="AC960" s="4"/>
      <c r="AD960" s="4"/>
      <c r="AE960" s="4"/>
      <c r="AF960" s="4"/>
      <c r="AG960" s="4"/>
      <c r="AH960" s="4"/>
      <c r="AI960" s="4"/>
      <c r="AJ960" s="4"/>
      <c r="AK960" s="4"/>
      <c r="AL960" s="4"/>
      <c r="AM960" s="4"/>
      <c r="AN960" s="4"/>
      <c r="AO960" s="4"/>
      <c r="AP960" s="4"/>
      <c r="AQ960" s="4"/>
    </row>
    <row r="961" ht="12.75" customHeight="1">
      <c r="A961" s="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4"/>
      <c r="AC961" s="4"/>
      <c r="AD961" s="4"/>
      <c r="AE961" s="4"/>
      <c r="AF961" s="4"/>
      <c r="AG961" s="4"/>
      <c r="AH961" s="4"/>
      <c r="AI961" s="4"/>
      <c r="AJ961" s="4"/>
      <c r="AK961" s="4"/>
      <c r="AL961" s="4"/>
      <c r="AM961" s="4"/>
      <c r="AN961" s="4"/>
      <c r="AO961" s="4"/>
      <c r="AP961" s="4"/>
      <c r="AQ961" s="4"/>
    </row>
    <row r="962" ht="12.75" customHeight="1">
      <c r="A962" s="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4"/>
      <c r="AC962" s="4"/>
      <c r="AD962" s="4"/>
      <c r="AE962" s="4"/>
      <c r="AF962" s="4"/>
      <c r="AG962" s="4"/>
      <c r="AH962" s="4"/>
      <c r="AI962" s="4"/>
      <c r="AJ962" s="4"/>
      <c r="AK962" s="4"/>
      <c r="AL962" s="4"/>
      <c r="AM962" s="4"/>
      <c r="AN962" s="4"/>
      <c r="AO962" s="4"/>
      <c r="AP962" s="4"/>
      <c r="AQ962" s="4"/>
    </row>
    <row r="963" ht="12.75" customHeight="1">
      <c r="A963" s="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4"/>
      <c r="AC963" s="4"/>
      <c r="AD963" s="4"/>
      <c r="AE963" s="4"/>
      <c r="AF963" s="4"/>
      <c r="AG963" s="4"/>
      <c r="AH963" s="4"/>
      <c r="AI963" s="4"/>
      <c r="AJ963" s="4"/>
      <c r="AK963" s="4"/>
      <c r="AL963" s="4"/>
      <c r="AM963" s="4"/>
      <c r="AN963" s="4"/>
      <c r="AO963" s="4"/>
      <c r="AP963" s="4"/>
      <c r="AQ963" s="4"/>
    </row>
    <row r="964" ht="12.75" customHeight="1">
      <c r="A964" s="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4"/>
      <c r="AC964" s="4"/>
      <c r="AD964" s="4"/>
      <c r="AE964" s="4"/>
      <c r="AF964" s="4"/>
      <c r="AG964" s="4"/>
      <c r="AH964" s="4"/>
      <c r="AI964" s="4"/>
      <c r="AJ964" s="4"/>
      <c r="AK964" s="4"/>
      <c r="AL964" s="4"/>
      <c r="AM964" s="4"/>
      <c r="AN964" s="4"/>
      <c r="AO964" s="4"/>
      <c r="AP964" s="4"/>
      <c r="AQ964" s="4"/>
    </row>
    <row r="965" ht="12.75" customHeight="1">
      <c r="A965" s="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4"/>
      <c r="AC965" s="4"/>
      <c r="AD965" s="4"/>
      <c r="AE965" s="4"/>
      <c r="AF965" s="4"/>
      <c r="AG965" s="4"/>
      <c r="AH965" s="4"/>
      <c r="AI965" s="4"/>
      <c r="AJ965" s="4"/>
      <c r="AK965" s="4"/>
      <c r="AL965" s="4"/>
      <c r="AM965" s="4"/>
      <c r="AN965" s="4"/>
      <c r="AO965" s="4"/>
      <c r="AP965" s="4"/>
      <c r="AQ965" s="4"/>
    </row>
    <row r="966" ht="12.75" customHeight="1">
      <c r="A966" s="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4"/>
      <c r="AC966" s="4"/>
      <c r="AD966" s="4"/>
      <c r="AE966" s="4"/>
      <c r="AF966" s="4"/>
      <c r="AG966" s="4"/>
      <c r="AH966" s="4"/>
      <c r="AI966" s="4"/>
      <c r="AJ966" s="4"/>
      <c r="AK966" s="4"/>
      <c r="AL966" s="4"/>
      <c r="AM966" s="4"/>
      <c r="AN966" s="4"/>
      <c r="AO966" s="4"/>
      <c r="AP966" s="4"/>
      <c r="AQ966" s="4"/>
    </row>
    <row r="967" ht="12.75" customHeight="1">
      <c r="A967" s="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4"/>
      <c r="AC967" s="4"/>
      <c r="AD967" s="4"/>
      <c r="AE967" s="4"/>
      <c r="AF967" s="4"/>
      <c r="AG967" s="4"/>
      <c r="AH967" s="4"/>
      <c r="AI967" s="4"/>
      <c r="AJ967" s="4"/>
      <c r="AK967" s="4"/>
      <c r="AL967" s="4"/>
      <c r="AM967" s="4"/>
      <c r="AN967" s="4"/>
      <c r="AO967" s="4"/>
      <c r="AP967" s="4"/>
      <c r="AQ967" s="4"/>
    </row>
    <row r="968" ht="12.75" customHeight="1">
      <c r="A968" s="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4"/>
      <c r="AC968" s="4"/>
      <c r="AD968" s="4"/>
      <c r="AE968" s="4"/>
      <c r="AF968" s="4"/>
      <c r="AG968" s="4"/>
      <c r="AH968" s="4"/>
      <c r="AI968" s="4"/>
      <c r="AJ968" s="4"/>
      <c r="AK968" s="4"/>
      <c r="AL968" s="4"/>
      <c r="AM968" s="4"/>
      <c r="AN968" s="4"/>
      <c r="AO968" s="4"/>
      <c r="AP968" s="4"/>
      <c r="AQ968" s="4"/>
    </row>
    <row r="969" ht="12.75" customHeight="1">
      <c r="A969" s="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4"/>
      <c r="AC969" s="4"/>
      <c r="AD969" s="4"/>
      <c r="AE969" s="4"/>
      <c r="AF969" s="4"/>
      <c r="AG969" s="4"/>
      <c r="AH969" s="4"/>
      <c r="AI969" s="4"/>
      <c r="AJ969" s="4"/>
      <c r="AK969" s="4"/>
      <c r="AL969" s="4"/>
      <c r="AM969" s="4"/>
      <c r="AN969" s="4"/>
      <c r="AO969" s="4"/>
      <c r="AP969" s="4"/>
      <c r="AQ969" s="4"/>
    </row>
    <row r="970" ht="12.75" customHeight="1">
      <c r="A970" s="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4"/>
      <c r="AC970" s="4"/>
      <c r="AD970" s="4"/>
      <c r="AE970" s="4"/>
      <c r="AF970" s="4"/>
      <c r="AG970" s="4"/>
      <c r="AH970" s="4"/>
      <c r="AI970" s="4"/>
      <c r="AJ970" s="4"/>
      <c r="AK970" s="4"/>
      <c r="AL970" s="4"/>
      <c r="AM970" s="4"/>
      <c r="AN970" s="4"/>
      <c r="AO970" s="4"/>
      <c r="AP970" s="4"/>
      <c r="AQ970" s="4"/>
    </row>
    <row r="971" ht="12.75" customHeight="1">
      <c r="A971" s="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4"/>
      <c r="AC971" s="4"/>
      <c r="AD971" s="4"/>
      <c r="AE971" s="4"/>
      <c r="AF971" s="4"/>
      <c r="AG971" s="4"/>
      <c r="AH971" s="4"/>
      <c r="AI971" s="4"/>
      <c r="AJ971" s="4"/>
      <c r="AK971" s="4"/>
      <c r="AL971" s="4"/>
      <c r="AM971" s="4"/>
      <c r="AN971" s="4"/>
      <c r="AO971" s="4"/>
      <c r="AP971" s="4"/>
      <c r="AQ971" s="4"/>
    </row>
    <row r="972" ht="12.75" customHeight="1">
      <c r="A972" s="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4"/>
      <c r="AC972" s="4"/>
      <c r="AD972" s="4"/>
      <c r="AE972" s="4"/>
      <c r="AF972" s="4"/>
      <c r="AG972" s="4"/>
      <c r="AH972" s="4"/>
      <c r="AI972" s="4"/>
      <c r="AJ972" s="4"/>
      <c r="AK972" s="4"/>
      <c r="AL972" s="4"/>
      <c r="AM972" s="4"/>
      <c r="AN972" s="4"/>
      <c r="AO972" s="4"/>
      <c r="AP972" s="4"/>
      <c r="AQ972" s="4"/>
    </row>
    <row r="973" ht="12.75" customHeight="1">
      <c r="A973" s="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4"/>
      <c r="AC973" s="4"/>
      <c r="AD973" s="4"/>
      <c r="AE973" s="4"/>
      <c r="AF973" s="4"/>
      <c r="AG973" s="4"/>
      <c r="AH973" s="4"/>
      <c r="AI973" s="4"/>
      <c r="AJ973" s="4"/>
      <c r="AK973" s="4"/>
      <c r="AL973" s="4"/>
      <c r="AM973" s="4"/>
      <c r="AN973" s="4"/>
      <c r="AO973" s="4"/>
      <c r="AP973" s="4"/>
      <c r="AQ973" s="4"/>
    </row>
    <row r="974" ht="12.75" customHeight="1">
      <c r="A974" s="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4"/>
      <c r="AC974" s="4"/>
      <c r="AD974" s="4"/>
      <c r="AE974" s="4"/>
      <c r="AF974" s="4"/>
      <c r="AG974" s="4"/>
      <c r="AH974" s="4"/>
      <c r="AI974" s="4"/>
      <c r="AJ974" s="4"/>
      <c r="AK974" s="4"/>
      <c r="AL974" s="4"/>
      <c r="AM974" s="4"/>
      <c r="AN974" s="4"/>
      <c r="AO974" s="4"/>
      <c r="AP974" s="4"/>
      <c r="AQ974" s="4"/>
    </row>
    <row r="975" ht="12.75" customHeight="1">
      <c r="A975" s="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4"/>
      <c r="AC975" s="4"/>
      <c r="AD975" s="4"/>
      <c r="AE975" s="4"/>
      <c r="AF975" s="4"/>
      <c r="AG975" s="4"/>
      <c r="AH975" s="4"/>
      <c r="AI975" s="4"/>
      <c r="AJ975" s="4"/>
      <c r="AK975" s="4"/>
      <c r="AL975" s="4"/>
      <c r="AM975" s="4"/>
      <c r="AN975" s="4"/>
      <c r="AO975" s="4"/>
      <c r="AP975" s="4"/>
      <c r="AQ975" s="4"/>
    </row>
    <row r="976" ht="12.75" customHeight="1">
      <c r="A976" s="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4"/>
      <c r="AC976" s="4"/>
      <c r="AD976" s="4"/>
      <c r="AE976" s="4"/>
      <c r="AF976" s="4"/>
      <c r="AG976" s="4"/>
      <c r="AH976" s="4"/>
      <c r="AI976" s="4"/>
      <c r="AJ976" s="4"/>
      <c r="AK976" s="4"/>
      <c r="AL976" s="4"/>
      <c r="AM976" s="4"/>
      <c r="AN976" s="4"/>
      <c r="AO976" s="4"/>
      <c r="AP976" s="4"/>
      <c r="AQ976" s="4"/>
    </row>
    <row r="977" ht="12.75" customHeight="1">
      <c r="A977" s="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4"/>
      <c r="AC977" s="4"/>
      <c r="AD977" s="4"/>
      <c r="AE977" s="4"/>
      <c r="AF977" s="4"/>
      <c r="AG977" s="4"/>
      <c r="AH977" s="4"/>
      <c r="AI977" s="4"/>
      <c r="AJ977" s="4"/>
      <c r="AK977" s="4"/>
      <c r="AL977" s="4"/>
      <c r="AM977" s="4"/>
      <c r="AN977" s="4"/>
      <c r="AO977" s="4"/>
      <c r="AP977" s="4"/>
      <c r="AQ977" s="4"/>
    </row>
    <row r="978" ht="12.75" customHeight="1">
      <c r="A978" s="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4"/>
      <c r="AC978" s="4"/>
      <c r="AD978" s="4"/>
      <c r="AE978" s="4"/>
      <c r="AF978" s="4"/>
      <c r="AG978" s="4"/>
      <c r="AH978" s="4"/>
      <c r="AI978" s="4"/>
      <c r="AJ978" s="4"/>
      <c r="AK978" s="4"/>
      <c r="AL978" s="4"/>
      <c r="AM978" s="4"/>
      <c r="AN978" s="4"/>
      <c r="AO978" s="4"/>
      <c r="AP978" s="4"/>
      <c r="AQ978" s="4"/>
    </row>
    <row r="979" ht="12.75" customHeight="1">
      <c r="A979" s="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4"/>
      <c r="AC979" s="4"/>
      <c r="AD979" s="4"/>
      <c r="AE979" s="4"/>
      <c r="AF979" s="4"/>
      <c r="AG979" s="4"/>
      <c r="AH979" s="4"/>
      <c r="AI979" s="4"/>
      <c r="AJ979" s="4"/>
      <c r="AK979" s="4"/>
      <c r="AL979" s="4"/>
      <c r="AM979" s="4"/>
      <c r="AN979" s="4"/>
      <c r="AO979" s="4"/>
      <c r="AP979" s="4"/>
      <c r="AQ979" s="4"/>
    </row>
    <row r="980" ht="12.75" customHeight="1">
      <c r="A980" s="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4"/>
      <c r="AC980" s="4"/>
      <c r="AD980" s="4"/>
      <c r="AE980" s="4"/>
      <c r="AF980" s="4"/>
      <c r="AG980" s="4"/>
      <c r="AH980" s="4"/>
      <c r="AI980" s="4"/>
      <c r="AJ980" s="4"/>
      <c r="AK980" s="4"/>
      <c r="AL980" s="4"/>
      <c r="AM980" s="4"/>
      <c r="AN980" s="4"/>
      <c r="AO980" s="4"/>
      <c r="AP980" s="4"/>
      <c r="AQ980" s="4"/>
    </row>
    <row r="981" ht="12.75" customHeight="1">
      <c r="A981" s="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4"/>
      <c r="AC981" s="4"/>
      <c r="AD981" s="4"/>
      <c r="AE981" s="4"/>
      <c r="AF981" s="4"/>
      <c r="AG981" s="4"/>
      <c r="AH981" s="4"/>
      <c r="AI981" s="4"/>
      <c r="AJ981" s="4"/>
      <c r="AK981" s="4"/>
      <c r="AL981" s="4"/>
      <c r="AM981" s="4"/>
      <c r="AN981" s="4"/>
      <c r="AO981" s="4"/>
      <c r="AP981" s="4"/>
      <c r="AQ981" s="4"/>
    </row>
    <row r="982" ht="12.75" customHeight="1">
      <c r="A982" s="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4"/>
      <c r="AC982" s="4"/>
      <c r="AD982" s="4"/>
      <c r="AE982" s="4"/>
      <c r="AF982" s="4"/>
      <c r="AG982" s="4"/>
      <c r="AH982" s="4"/>
      <c r="AI982" s="4"/>
      <c r="AJ982" s="4"/>
      <c r="AK982" s="4"/>
      <c r="AL982" s="4"/>
      <c r="AM982" s="4"/>
      <c r="AN982" s="4"/>
      <c r="AO982" s="4"/>
      <c r="AP982" s="4"/>
      <c r="AQ982" s="4"/>
    </row>
    <row r="983" ht="12.75" customHeight="1">
      <c r="A983" s="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4"/>
      <c r="AC983" s="4"/>
      <c r="AD983" s="4"/>
      <c r="AE983" s="4"/>
      <c r="AF983" s="4"/>
      <c r="AG983" s="4"/>
      <c r="AH983" s="4"/>
      <c r="AI983" s="4"/>
      <c r="AJ983" s="4"/>
      <c r="AK983" s="4"/>
      <c r="AL983" s="4"/>
      <c r="AM983" s="4"/>
      <c r="AN983" s="4"/>
      <c r="AO983" s="4"/>
      <c r="AP983" s="4"/>
      <c r="AQ983" s="4"/>
    </row>
    <row r="984" ht="12.75" customHeight="1">
      <c r="A984" s="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4"/>
      <c r="AC984" s="4"/>
      <c r="AD984" s="4"/>
      <c r="AE984" s="4"/>
      <c r="AF984" s="4"/>
      <c r="AG984" s="4"/>
      <c r="AH984" s="4"/>
      <c r="AI984" s="4"/>
      <c r="AJ984" s="4"/>
      <c r="AK984" s="4"/>
      <c r="AL984" s="4"/>
      <c r="AM984" s="4"/>
      <c r="AN984" s="4"/>
      <c r="AO984" s="4"/>
      <c r="AP984" s="4"/>
      <c r="AQ984" s="4"/>
    </row>
    <row r="985" ht="12.75" customHeight="1">
      <c r="A985" s="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4"/>
      <c r="AC985" s="4"/>
      <c r="AD985" s="4"/>
      <c r="AE985" s="4"/>
      <c r="AF985" s="4"/>
      <c r="AG985" s="4"/>
      <c r="AH985" s="4"/>
      <c r="AI985" s="4"/>
      <c r="AJ985" s="4"/>
      <c r="AK985" s="4"/>
      <c r="AL985" s="4"/>
      <c r="AM985" s="4"/>
      <c r="AN985" s="4"/>
      <c r="AO985" s="4"/>
      <c r="AP985" s="4"/>
      <c r="AQ985" s="4"/>
    </row>
    <row r="986" ht="12.75" customHeight="1">
      <c r="A986" s="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4"/>
      <c r="AC986" s="4"/>
      <c r="AD986" s="4"/>
      <c r="AE986" s="4"/>
      <c r="AF986" s="4"/>
      <c r="AG986" s="4"/>
      <c r="AH986" s="4"/>
      <c r="AI986" s="4"/>
      <c r="AJ986" s="4"/>
      <c r="AK986" s="4"/>
      <c r="AL986" s="4"/>
      <c r="AM986" s="4"/>
      <c r="AN986" s="4"/>
      <c r="AO986" s="4"/>
      <c r="AP986" s="4"/>
      <c r="AQ986" s="4"/>
    </row>
    <row r="987" ht="12.75" customHeight="1">
      <c r="A987" s="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4"/>
      <c r="AC987" s="4"/>
      <c r="AD987" s="4"/>
      <c r="AE987" s="4"/>
      <c r="AF987" s="4"/>
      <c r="AG987" s="4"/>
      <c r="AH987" s="4"/>
      <c r="AI987" s="4"/>
      <c r="AJ987" s="4"/>
      <c r="AK987" s="4"/>
      <c r="AL987" s="4"/>
      <c r="AM987" s="4"/>
      <c r="AN987" s="4"/>
      <c r="AO987" s="4"/>
      <c r="AP987" s="4"/>
      <c r="AQ987" s="4"/>
    </row>
    <row r="988" ht="12.75" customHeight="1">
      <c r="A988" s="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4"/>
      <c r="AC988" s="4"/>
      <c r="AD988" s="4"/>
      <c r="AE988" s="4"/>
      <c r="AF988" s="4"/>
      <c r="AG988" s="4"/>
      <c r="AH988" s="4"/>
      <c r="AI988" s="4"/>
      <c r="AJ988" s="4"/>
      <c r="AK988" s="4"/>
      <c r="AL988" s="4"/>
      <c r="AM988" s="4"/>
      <c r="AN988" s="4"/>
      <c r="AO988" s="4"/>
      <c r="AP988" s="4"/>
      <c r="AQ988" s="4"/>
    </row>
    <row r="989" ht="12.75" customHeight="1">
      <c r="A989" s="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4"/>
      <c r="AC989" s="4"/>
      <c r="AD989" s="4"/>
      <c r="AE989" s="4"/>
      <c r="AF989" s="4"/>
      <c r="AG989" s="4"/>
      <c r="AH989" s="4"/>
      <c r="AI989" s="4"/>
      <c r="AJ989" s="4"/>
      <c r="AK989" s="4"/>
      <c r="AL989" s="4"/>
      <c r="AM989" s="4"/>
      <c r="AN989" s="4"/>
      <c r="AO989" s="4"/>
      <c r="AP989" s="4"/>
      <c r="AQ989" s="4"/>
    </row>
    <row r="990" ht="12.75" customHeight="1">
      <c r="A990" s="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4"/>
      <c r="AC990" s="4"/>
      <c r="AD990" s="4"/>
      <c r="AE990" s="4"/>
      <c r="AF990" s="4"/>
      <c r="AG990" s="4"/>
      <c r="AH990" s="4"/>
      <c r="AI990" s="4"/>
      <c r="AJ990" s="4"/>
      <c r="AK990" s="4"/>
      <c r="AL990" s="4"/>
      <c r="AM990" s="4"/>
      <c r="AN990" s="4"/>
      <c r="AO990" s="4"/>
      <c r="AP990" s="4"/>
      <c r="AQ990" s="4"/>
    </row>
    <row r="991" ht="12.75" customHeight="1">
      <c r="A991" s="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4"/>
      <c r="AC991" s="4"/>
      <c r="AD991" s="4"/>
      <c r="AE991" s="4"/>
      <c r="AF991" s="4"/>
      <c r="AG991" s="4"/>
      <c r="AH991" s="4"/>
      <c r="AI991" s="4"/>
      <c r="AJ991" s="4"/>
      <c r="AK991" s="4"/>
      <c r="AL991" s="4"/>
      <c r="AM991" s="4"/>
      <c r="AN991" s="4"/>
      <c r="AO991" s="4"/>
      <c r="AP991" s="4"/>
      <c r="AQ991" s="4"/>
    </row>
    <row r="992" ht="12.75" customHeight="1">
      <c r="A992" s="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4"/>
      <c r="AC992" s="4"/>
      <c r="AD992" s="4"/>
      <c r="AE992" s="4"/>
      <c r="AF992" s="4"/>
      <c r="AG992" s="4"/>
      <c r="AH992" s="4"/>
      <c r="AI992" s="4"/>
      <c r="AJ992" s="4"/>
      <c r="AK992" s="4"/>
      <c r="AL992" s="4"/>
      <c r="AM992" s="4"/>
      <c r="AN992" s="4"/>
      <c r="AO992" s="4"/>
      <c r="AP992" s="4"/>
      <c r="AQ992" s="4"/>
    </row>
    <row r="993" ht="12.75" customHeight="1">
      <c r="A993" s="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4"/>
      <c r="AC993" s="4"/>
      <c r="AD993" s="4"/>
      <c r="AE993" s="4"/>
      <c r="AF993" s="4"/>
      <c r="AG993" s="4"/>
      <c r="AH993" s="4"/>
      <c r="AI993" s="4"/>
      <c r="AJ993" s="4"/>
      <c r="AK993" s="4"/>
      <c r="AL993" s="4"/>
      <c r="AM993" s="4"/>
      <c r="AN993" s="4"/>
      <c r="AO993" s="4"/>
      <c r="AP993" s="4"/>
      <c r="AQ993" s="4"/>
    </row>
    <row r="994" ht="12.75" customHeight="1">
      <c r="A994" s="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4"/>
      <c r="AC994" s="4"/>
      <c r="AD994" s="4"/>
      <c r="AE994" s="4"/>
      <c r="AF994" s="4"/>
      <c r="AG994" s="4"/>
      <c r="AH994" s="4"/>
      <c r="AI994" s="4"/>
      <c r="AJ994" s="4"/>
      <c r="AK994" s="4"/>
      <c r="AL994" s="4"/>
      <c r="AM994" s="4"/>
      <c r="AN994" s="4"/>
      <c r="AO994" s="4"/>
      <c r="AP994" s="4"/>
      <c r="AQ994" s="4"/>
    </row>
    <row r="995" ht="12.75" customHeight="1">
      <c r="A995" s="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4"/>
      <c r="AC995" s="4"/>
      <c r="AD995" s="4"/>
      <c r="AE995" s="4"/>
      <c r="AF995" s="4"/>
      <c r="AG995" s="4"/>
      <c r="AH995" s="4"/>
      <c r="AI995" s="4"/>
      <c r="AJ995" s="4"/>
      <c r="AK995" s="4"/>
      <c r="AL995" s="4"/>
      <c r="AM995" s="4"/>
      <c r="AN995" s="4"/>
      <c r="AO995" s="4"/>
      <c r="AP995" s="4"/>
      <c r="AQ995" s="4"/>
    </row>
    <row r="996" ht="12.75" customHeight="1">
      <c r="A996" s="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4"/>
      <c r="AC996" s="4"/>
      <c r="AD996" s="4"/>
      <c r="AE996" s="4"/>
      <c r="AF996" s="4"/>
      <c r="AG996" s="4"/>
      <c r="AH996" s="4"/>
      <c r="AI996" s="4"/>
      <c r="AJ996" s="4"/>
      <c r="AK996" s="4"/>
      <c r="AL996" s="4"/>
      <c r="AM996" s="4"/>
      <c r="AN996" s="4"/>
      <c r="AO996" s="4"/>
      <c r="AP996" s="4"/>
      <c r="AQ996" s="4"/>
    </row>
    <row r="997" ht="12.75" customHeight="1">
      <c r="A997" s="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4"/>
      <c r="AC997" s="4"/>
      <c r="AD997" s="4"/>
      <c r="AE997" s="4"/>
      <c r="AF997" s="4"/>
      <c r="AG997" s="4"/>
      <c r="AH997" s="4"/>
      <c r="AI997" s="4"/>
      <c r="AJ997" s="4"/>
      <c r="AK997" s="4"/>
      <c r="AL997" s="4"/>
      <c r="AM997" s="4"/>
      <c r="AN997" s="4"/>
      <c r="AO997" s="4"/>
      <c r="AP997" s="4"/>
      <c r="AQ997" s="4"/>
    </row>
    <row r="998" ht="12.75" customHeight="1">
      <c r="A998" s="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4"/>
      <c r="AC998" s="4"/>
      <c r="AD998" s="4"/>
      <c r="AE998" s="4"/>
      <c r="AF998" s="4"/>
      <c r="AG998" s="4"/>
      <c r="AH998" s="4"/>
      <c r="AI998" s="4"/>
      <c r="AJ998" s="4"/>
      <c r="AK998" s="4"/>
      <c r="AL998" s="4"/>
      <c r="AM998" s="4"/>
      <c r="AN998" s="4"/>
      <c r="AO998" s="4"/>
      <c r="AP998" s="4"/>
      <c r="AQ998" s="4"/>
    </row>
    <row r="999" ht="12.75" customHeight="1">
      <c r="A999" s="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4"/>
      <c r="AC999" s="4"/>
      <c r="AD999" s="4"/>
      <c r="AE999" s="4"/>
      <c r="AF999" s="4"/>
      <c r="AG999" s="4"/>
      <c r="AH999" s="4"/>
      <c r="AI999" s="4"/>
      <c r="AJ999" s="4"/>
      <c r="AK999" s="4"/>
      <c r="AL999" s="4"/>
      <c r="AM999" s="4"/>
      <c r="AN999" s="4"/>
      <c r="AO999" s="4"/>
      <c r="AP999" s="4"/>
      <c r="AQ999" s="4"/>
    </row>
    <row r="1000" ht="12.75" customHeight="1">
      <c r="A1000" s="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4"/>
      <c r="AC1000" s="4"/>
      <c r="AD1000" s="4"/>
      <c r="AE1000" s="4"/>
      <c r="AF1000" s="4"/>
      <c r="AG1000" s="4"/>
      <c r="AH1000" s="4"/>
      <c r="AI1000" s="4"/>
      <c r="AJ1000" s="4"/>
      <c r="AK1000" s="4"/>
      <c r="AL1000" s="4"/>
      <c r="AM1000" s="4"/>
      <c r="AN1000" s="4"/>
      <c r="AO1000" s="4"/>
      <c r="AP1000" s="4"/>
      <c r="AQ1000" s="4"/>
    </row>
  </sheetData>
  <mergeCells count="13">
    <mergeCell ref="O2:P2"/>
    <mergeCell ref="Q2:R2"/>
    <mergeCell ref="A290:O291"/>
    <mergeCell ref="S2:T2"/>
    <mergeCell ref="U2:V2"/>
    <mergeCell ref="A1:AA1"/>
    <mergeCell ref="C2:D2"/>
    <mergeCell ref="E2:F2"/>
    <mergeCell ref="G2:H2"/>
    <mergeCell ref="I2:J2"/>
    <mergeCell ref="K2:L2"/>
    <mergeCell ref="M2:N2"/>
    <mergeCell ref="W2:AA2"/>
  </mergeCells>
  <conditionalFormatting sqref="A186:B186 D186:AA186">
    <cfRule type="expression" dxfId="0" priority="1">
      <formula>MOD(ROW(),2)=1</formula>
    </cfRule>
  </conditionalFormatting>
  <conditionalFormatting sqref="A199:B289">
    <cfRule type="expression" dxfId="0" priority="2">
      <formula>MOD(ROW(),2)=1</formula>
    </cfRule>
  </conditionalFormatting>
  <conditionalFormatting sqref="A4:D146 G17:AA146">
    <cfRule type="expression" dxfId="0" priority="3">
      <formula>MOD(ROW(),2)=1</formula>
    </cfRule>
  </conditionalFormatting>
  <conditionalFormatting sqref="A147:AA185">
    <cfRule type="expression" dxfId="0" priority="4">
      <formula>MOD(ROW(),2)=1</formula>
    </cfRule>
  </conditionalFormatting>
  <conditionalFormatting sqref="A187:AA198">
    <cfRule type="expression" dxfId="0" priority="5">
      <formula>MOD(ROW(),2)=1</formula>
    </cfRule>
  </conditionalFormatting>
  <conditionalFormatting sqref="C199:C211">
    <cfRule type="expression" dxfId="0" priority="6">
      <formula>MOD(ROW(),2)=1</formula>
    </cfRule>
  </conditionalFormatting>
  <conditionalFormatting sqref="C303">
    <cfRule type="expression" dxfId="0" priority="7">
      <formula>MOD(ROW(),2)=1</formula>
    </cfRule>
  </conditionalFormatting>
  <conditionalFormatting sqref="C212:T289">
    <cfRule type="expression" dxfId="0" priority="8">
      <formula>MOD(ROW(),2)=1</formula>
    </cfRule>
  </conditionalFormatting>
  <conditionalFormatting sqref="D199:AA199 D200:T205 D206:D207 D208:T211">
    <cfRule type="expression" dxfId="0" priority="9">
      <formula>MOD(ROW(),2)=1</formula>
    </cfRule>
  </conditionalFormatting>
  <conditionalFormatting sqref="E206:E211 F206:T207">
    <cfRule type="expression" dxfId="0" priority="10">
      <formula>MOD(ROW(),2)=1</formula>
    </cfRule>
  </conditionalFormatting>
  <conditionalFormatting sqref="G4:V16">
    <cfRule type="expression" dxfId="0" priority="11">
      <formula>MOD(ROW(),2)=1</formula>
    </cfRule>
  </conditionalFormatting>
  <conditionalFormatting sqref="U200:AA289">
    <cfRule type="expression" dxfId="0" priority="12">
      <formula>MOD(ROW(),2)=1</formula>
    </cfRule>
  </conditionalFormatting>
  <printOptions horizontalCentered="1"/>
  <pageMargins bottom="0.75" footer="0.0" header="0.0" left="0.7" right="0.7" top="0.75"/>
  <pageSetup fitToHeight="0" paperSize="3" orientation="landscape"/>
  <headerFooter>
    <oddFooter>&amp;LGreater Omaha Permit Data&amp;CPage &amp;P of   &amp;D&amp;RGreater Omaha Chamber</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7.29"/>
    <col customWidth="1" min="2" max="2" width="5.0"/>
    <col customWidth="1" min="3" max="3" width="7.71"/>
    <col customWidth="1" min="4" max="4" width="12.71"/>
    <col customWidth="1" min="5" max="5" width="7.71"/>
    <col customWidth="1" min="6" max="6" width="12.71"/>
    <col customWidth="1" min="7" max="7" width="7.71"/>
    <col customWidth="1" min="8" max="8" width="12.71"/>
    <col customWidth="1" min="9" max="9" width="7.71"/>
    <col customWidth="1" min="10" max="10" width="12.71"/>
    <col customWidth="1" min="11" max="11" width="7.71"/>
    <col customWidth="1" min="12" max="12" width="12.71"/>
    <col customWidth="1" min="13" max="13" width="7.71"/>
    <col customWidth="1" min="14" max="14" width="12.71"/>
    <col customWidth="1" min="15" max="15" width="7.71"/>
    <col customWidth="1" min="16" max="16" width="12.71"/>
    <col customWidth="1" min="17" max="17" width="7.71"/>
    <col customWidth="1" min="18" max="18" width="12.71"/>
    <col customWidth="1" min="19" max="19" width="7.71"/>
    <col customWidth="1" min="20" max="20" width="12.71"/>
    <col customWidth="1" min="21" max="21" width="7.71"/>
    <col customWidth="1" min="22" max="22" width="12.71"/>
    <col customWidth="1" min="23" max="24" width="7.71"/>
    <col customWidth="1" min="25" max="25" width="12.43"/>
    <col customWidth="1" min="26" max="26" width="9.14"/>
    <col customWidth="1" min="27" max="27" width="12.43"/>
    <col customWidth="1" min="28" max="28" width="9.14"/>
    <col customWidth="1" hidden="1" min="29" max="29" width="10.29"/>
    <col customWidth="1" hidden="1" min="30" max="31" width="9.14"/>
    <col customWidth="1" hidden="1" min="32" max="32" width="11.14"/>
    <col customWidth="1" hidden="1" min="33" max="40" width="11.0"/>
    <col customWidth="1" min="41" max="43" width="11.0"/>
    <col customWidth="1" min="44" max="44" width="9.14"/>
  </cols>
  <sheetData>
    <row r="1" ht="27.0" customHeight="1">
      <c r="A1" s="1" t="s">
        <v>39</v>
      </c>
      <c r="B1" s="2"/>
      <c r="C1" s="2"/>
      <c r="D1" s="2"/>
      <c r="E1" s="2"/>
      <c r="F1" s="2"/>
      <c r="G1" s="2"/>
      <c r="H1" s="2"/>
      <c r="I1" s="2"/>
      <c r="J1" s="2"/>
      <c r="K1" s="2"/>
      <c r="L1" s="2"/>
      <c r="M1" s="2"/>
      <c r="N1" s="2"/>
      <c r="O1" s="2"/>
      <c r="P1" s="2"/>
      <c r="Q1" s="2"/>
      <c r="R1" s="2"/>
      <c r="S1" s="2"/>
      <c r="T1" s="2"/>
      <c r="U1" s="2"/>
      <c r="V1" s="2"/>
      <c r="W1" s="2"/>
      <c r="X1" s="2"/>
      <c r="Y1" s="2"/>
      <c r="Z1" s="2"/>
      <c r="AA1" s="3"/>
      <c r="AB1" s="38"/>
      <c r="AC1" s="38"/>
      <c r="AD1" s="38"/>
      <c r="AE1" s="38"/>
      <c r="AF1" s="38"/>
      <c r="AG1" s="38"/>
      <c r="AH1" s="38"/>
      <c r="AI1" s="38"/>
      <c r="AJ1" s="38"/>
      <c r="AK1" s="38"/>
      <c r="AL1" s="38"/>
      <c r="AM1" s="38"/>
      <c r="AN1" s="38"/>
      <c r="AO1" s="38"/>
      <c r="AP1" s="38"/>
      <c r="AQ1" s="38"/>
      <c r="AR1" s="38"/>
    </row>
    <row r="2" ht="12.75" customHeight="1">
      <c r="A2" s="5"/>
      <c r="B2" s="6"/>
      <c r="C2" s="7" t="s">
        <v>1</v>
      </c>
      <c r="D2" s="8"/>
      <c r="E2" s="7" t="s">
        <v>40</v>
      </c>
      <c r="F2" s="8"/>
      <c r="G2" s="7" t="s">
        <v>3</v>
      </c>
      <c r="H2" s="8"/>
      <c r="I2" s="7" t="s">
        <v>4</v>
      </c>
      <c r="J2" s="8"/>
      <c r="K2" s="7" t="s">
        <v>5</v>
      </c>
      <c r="L2" s="8"/>
      <c r="M2" s="7" t="s">
        <v>6</v>
      </c>
      <c r="N2" s="8"/>
      <c r="O2" s="7" t="s">
        <v>7</v>
      </c>
      <c r="P2" s="8"/>
      <c r="Q2" s="7" t="s">
        <v>8</v>
      </c>
      <c r="R2" s="8"/>
      <c r="S2" s="9" t="s">
        <v>9</v>
      </c>
      <c r="T2" s="10"/>
      <c r="U2" s="11" t="s">
        <v>10</v>
      </c>
      <c r="V2" s="12"/>
      <c r="W2" s="13" t="s">
        <v>11</v>
      </c>
      <c r="X2" s="14"/>
      <c r="Y2" s="14"/>
      <c r="Z2" s="14"/>
      <c r="AA2" s="8"/>
      <c r="AB2" s="36"/>
      <c r="AC2" s="36"/>
      <c r="AD2" s="36"/>
      <c r="AE2" s="36"/>
      <c r="AF2" s="36"/>
      <c r="AG2" s="36"/>
      <c r="AH2" s="36"/>
      <c r="AI2" s="36"/>
      <c r="AJ2" s="36"/>
      <c r="AK2" s="36"/>
      <c r="AL2" s="36"/>
      <c r="AM2" s="36"/>
      <c r="AN2" s="36"/>
      <c r="AO2" s="36"/>
      <c r="AP2" s="36"/>
      <c r="AQ2" s="36"/>
      <c r="AR2" s="36"/>
    </row>
    <row r="3" ht="12.75" customHeight="1">
      <c r="A3" s="16" t="s">
        <v>12</v>
      </c>
      <c r="B3" s="17" t="s">
        <v>13</v>
      </c>
      <c r="C3" s="16" t="s">
        <v>14</v>
      </c>
      <c r="D3" s="16" t="s">
        <v>15</v>
      </c>
      <c r="E3" s="16" t="s">
        <v>14</v>
      </c>
      <c r="F3" s="16" t="s">
        <v>15</v>
      </c>
      <c r="G3" s="16" t="s">
        <v>14</v>
      </c>
      <c r="H3" s="16" t="s">
        <v>15</v>
      </c>
      <c r="I3" s="16" t="s">
        <v>14</v>
      </c>
      <c r="J3" s="16" t="s">
        <v>15</v>
      </c>
      <c r="K3" s="16" t="s">
        <v>14</v>
      </c>
      <c r="L3" s="16" t="s">
        <v>15</v>
      </c>
      <c r="M3" s="16" t="s">
        <v>14</v>
      </c>
      <c r="N3" s="16" t="s">
        <v>15</v>
      </c>
      <c r="O3" s="16" t="s">
        <v>14</v>
      </c>
      <c r="P3" s="16" t="s">
        <v>15</v>
      </c>
      <c r="Q3" s="16" t="s">
        <v>14</v>
      </c>
      <c r="R3" s="16" t="s">
        <v>15</v>
      </c>
      <c r="S3" s="18" t="s">
        <v>14</v>
      </c>
      <c r="T3" s="17" t="s">
        <v>15</v>
      </c>
      <c r="U3" s="19" t="s">
        <v>14</v>
      </c>
      <c r="V3" s="20" t="s">
        <v>15</v>
      </c>
      <c r="W3" s="21" t="s">
        <v>14</v>
      </c>
      <c r="X3" s="22" t="s">
        <v>16</v>
      </c>
      <c r="Y3" s="22" t="s">
        <v>15</v>
      </c>
      <c r="Z3" s="22" t="s">
        <v>17</v>
      </c>
      <c r="AA3" s="22" t="s">
        <v>18</v>
      </c>
      <c r="AB3" s="36"/>
      <c r="AC3" s="36"/>
      <c r="AD3" s="36"/>
      <c r="AE3" s="36"/>
      <c r="AF3" s="36"/>
      <c r="AG3" s="36"/>
      <c r="AH3" s="36"/>
      <c r="AI3" s="36"/>
      <c r="AJ3" s="36"/>
      <c r="AK3" s="36"/>
      <c r="AL3" s="36"/>
      <c r="AM3" s="36"/>
      <c r="AN3" s="36"/>
      <c r="AO3" s="36"/>
      <c r="AP3" s="36"/>
      <c r="AQ3" s="36"/>
      <c r="AR3" s="36"/>
    </row>
    <row r="4" ht="12.75" customHeight="1">
      <c r="A4" s="15" t="s">
        <v>19</v>
      </c>
      <c r="B4" s="24">
        <v>2004.0</v>
      </c>
      <c r="C4" s="25">
        <v>9.0</v>
      </c>
      <c r="D4" s="26">
        <v>1088381.0</v>
      </c>
      <c r="E4" s="27"/>
      <c r="F4" s="28"/>
      <c r="G4" s="25">
        <v>148.0</v>
      </c>
      <c r="H4" s="26">
        <v>1.9278736E7</v>
      </c>
      <c r="I4" s="25">
        <v>78.0</v>
      </c>
      <c r="J4" s="26">
        <v>1.2619752E7</v>
      </c>
      <c r="K4" s="25">
        <v>0.0</v>
      </c>
      <c r="L4" s="26">
        <v>0.0</v>
      </c>
      <c r="M4" s="25">
        <v>4.0</v>
      </c>
      <c r="N4" s="26">
        <v>522124.0</v>
      </c>
      <c r="O4" s="25">
        <v>0.0</v>
      </c>
      <c r="P4" s="26">
        <v>0.0</v>
      </c>
      <c r="Q4" s="25">
        <v>0.0</v>
      </c>
      <c r="R4" s="26">
        <v>0.0</v>
      </c>
      <c r="S4" s="29">
        <v>7.0</v>
      </c>
      <c r="T4" s="29">
        <v>965034.0</v>
      </c>
      <c r="U4" s="30">
        <f t="shared" ref="U4:V4" si="1">SUM(C4+G4+I4+K4+M4+O4+Q4+S4)</f>
        <v>246</v>
      </c>
      <c r="V4" s="31">
        <f t="shared" si="1"/>
        <v>34474027</v>
      </c>
      <c r="W4" s="32"/>
      <c r="X4" s="33"/>
      <c r="Y4" s="34"/>
      <c r="Z4" s="33"/>
      <c r="AA4" s="34"/>
      <c r="AB4" s="36"/>
      <c r="AC4" s="35"/>
      <c r="AD4" s="35"/>
      <c r="AE4" s="36"/>
      <c r="AF4" s="37"/>
      <c r="AG4" s="37"/>
      <c r="AH4" s="37"/>
      <c r="AI4" s="37"/>
      <c r="AJ4" s="37"/>
      <c r="AK4" s="37"/>
      <c r="AL4" s="37"/>
      <c r="AM4" s="37"/>
      <c r="AN4" s="37"/>
      <c r="AO4" s="37"/>
      <c r="AP4" s="37"/>
      <c r="AQ4" s="37"/>
      <c r="AR4" s="36"/>
    </row>
    <row r="5" ht="12.75" customHeight="1">
      <c r="A5" s="15" t="s">
        <v>20</v>
      </c>
      <c r="B5" s="24">
        <v>2004.0</v>
      </c>
      <c r="C5" s="25">
        <v>4.0</v>
      </c>
      <c r="D5" s="26">
        <v>389316.0</v>
      </c>
      <c r="E5" s="27"/>
      <c r="F5" s="28"/>
      <c r="G5" s="25">
        <v>211.0</v>
      </c>
      <c r="H5" s="26">
        <v>2.4019922E7</v>
      </c>
      <c r="I5" s="25">
        <v>97.0</v>
      </c>
      <c r="J5" s="26">
        <v>1.3058884E7</v>
      </c>
      <c r="K5" s="25">
        <v>0.0</v>
      </c>
      <c r="L5" s="26">
        <v>0.0</v>
      </c>
      <c r="M5" s="25">
        <v>3.0</v>
      </c>
      <c r="N5" s="26">
        <v>389992.0</v>
      </c>
      <c r="O5" s="25">
        <v>0.0</v>
      </c>
      <c r="P5" s="26">
        <v>0.0</v>
      </c>
      <c r="Q5" s="25">
        <v>0.0</v>
      </c>
      <c r="R5" s="26">
        <v>0.0</v>
      </c>
      <c r="S5" s="29">
        <v>15.0</v>
      </c>
      <c r="T5" s="29">
        <v>1977058.0</v>
      </c>
      <c r="U5" s="30">
        <f t="shared" ref="U5:V5" si="2">SUM(C5+G5+I5+K5+M5+O5+Q5+S5)</f>
        <v>330</v>
      </c>
      <c r="V5" s="31">
        <f t="shared" si="2"/>
        <v>39835172</v>
      </c>
      <c r="W5" s="32"/>
      <c r="X5" s="33"/>
      <c r="Y5" s="34"/>
      <c r="Z5" s="33"/>
      <c r="AA5" s="34"/>
      <c r="AB5" s="36"/>
      <c r="AC5" s="35"/>
      <c r="AD5" s="35"/>
      <c r="AE5" s="36"/>
      <c r="AF5" s="37"/>
      <c r="AG5" s="37"/>
      <c r="AH5" s="37"/>
      <c r="AI5" s="37"/>
      <c r="AJ5" s="37"/>
      <c r="AK5" s="37"/>
      <c r="AL5" s="37"/>
      <c r="AM5" s="37"/>
      <c r="AN5" s="37"/>
      <c r="AO5" s="37"/>
      <c r="AP5" s="37"/>
      <c r="AQ5" s="37"/>
      <c r="AR5" s="36"/>
    </row>
    <row r="6" ht="12.75" customHeight="1">
      <c r="A6" s="15" t="s">
        <v>21</v>
      </c>
      <c r="B6" s="24">
        <v>2004.0</v>
      </c>
      <c r="C6" s="25">
        <v>19.0</v>
      </c>
      <c r="D6" s="26">
        <v>2251942.0</v>
      </c>
      <c r="E6" s="27"/>
      <c r="F6" s="28"/>
      <c r="G6" s="25">
        <v>248.0</v>
      </c>
      <c r="H6" s="26">
        <v>3.0280013E7</v>
      </c>
      <c r="I6" s="25">
        <v>183.0</v>
      </c>
      <c r="J6" s="26">
        <v>2.7070624E7</v>
      </c>
      <c r="K6" s="25">
        <v>1.0</v>
      </c>
      <c r="L6" s="26">
        <v>160000.0</v>
      </c>
      <c r="M6" s="25">
        <v>7.0</v>
      </c>
      <c r="N6" s="26">
        <v>1036865.0</v>
      </c>
      <c r="O6" s="25">
        <v>0.0</v>
      </c>
      <c r="P6" s="26">
        <v>0.0</v>
      </c>
      <c r="Q6" s="25">
        <v>0.0</v>
      </c>
      <c r="R6" s="26">
        <v>0.0</v>
      </c>
      <c r="S6" s="29">
        <v>26.0</v>
      </c>
      <c r="T6" s="29">
        <v>2590355.0</v>
      </c>
      <c r="U6" s="30">
        <f t="shared" ref="U6:V6" si="3">SUM(C6+G6+I6+K6+M6+O6+Q6+S6)</f>
        <v>484</v>
      </c>
      <c r="V6" s="31">
        <f t="shared" si="3"/>
        <v>63389799</v>
      </c>
      <c r="W6" s="32"/>
      <c r="X6" s="33"/>
      <c r="Y6" s="34"/>
      <c r="Z6" s="33"/>
      <c r="AA6" s="34"/>
      <c r="AB6" s="36"/>
      <c r="AC6" s="35"/>
      <c r="AD6" s="35"/>
      <c r="AE6" s="38"/>
      <c r="AF6" s="39"/>
      <c r="AG6" s="39"/>
      <c r="AH6" s="39"/>
      <c r="AI6" s="39"/>
      <c r="AJ6" s="39"/>
      <c r="AK6" s="39"/>
      <c r="AL6" s="39"/>
      <c r="AM6" s="39"/>
      <c r="AN6" s="39"/>
      <c r="AO6" s="39"/>
      <c r="AP6" s="39"/>
      <c r="AQ6" s="39"/>
      <c r="AR6" s="36"/>
    </row>
    <row r="7" ht="12.75" customHeight="1">
      <c r="A7" s="15" t="s">
        <v>22</v>
      </c>
      <c r="B7" s="24">
        <v>2004.0</v>
      </c>
      <c r="C7" s="25">
        <v>14.0</v>
      </c>
      <c r="D7" s="26">
        <v>1420178.0</v>
      </c>
      <c r="E7" s="27"/>
      <c r="F7" s="28"/>
      <c r="G7" s="25">
        <v>283.0</v>
      </c>
      <c r="H7" s="26">
        <v>3.5435445E7</v>
      </c>
      <c r="I7" s="25">
        <v>197.0</v>
      </c>
      <c r="J7" s="26">
        <v>2.8433755E7</v>
      </c>
      <c r="K7" s="25">
        <v>3.0</v>
      </c>
      <c r="L7" s="26">
        <v>290368.0</v>
      </c>
      <c r="M7" s="25">
        <v>15.0</v>
      </c>
      <c r="N7" s="26">
        <v>2265832.0</v>
      </c>
      <c r="O7" s="25">
        <v>0.0</v>
      </c>
      <c r="P7" s="26">
        <v>0.0</v>
      </c>
      <c r="Q7" s="25">
        <v>1.0</v>
      </c>
      <c r="R7" s="26">
        <v>125000.0</v>
      </c>
      <c r="S7" s="29">
        <v>25.0</v>
      </c>
      <c r="T7" s="29">
        <v>2660497.0</v>
      </c>
      <c r="U7" s="30">
        <f t="shared" ref="U7:V7" si="4">SUM(C7+G7+I7+K7+M7+O7+Q7+S7)</f>
        <v>538</v>
      </c>
      <c r="V7" s="31">
        <f t="shared" si="4"/>
        <v>70631075</v>
      </c>
      <c r="W7" s="32"/>
      <c r="X7" s="33"/>
      <c r="Y7" s="34"/>
      <c r="Z7" s="33"/>
      <c r="AA7" s="34"/>
      <c r="AB7" s="36"/>
      <c r="AC7" s="35"/>
      <c r="AD7" s="35"/>
      <c r="AE7" s="36"/>
      <c r="AF7" s="15"/>
      <c r="AG7" s="15"/>
      <c r="AH7" s="15"/>
      <c r="AI7" s="15"/>
      <c r="AJ7" s="15"/>
      <c r="AK7" s="15"/>
      <c r="AL7" s="15"/>
      <c r="AM7" s="15"/>
      <c r="AN7" s="15"/>
      <c r="AO7" s="15"/>
      <c r="AP7" s="15"/>
      <c r="AQ7" s="15"/>
      <c r="AR7" s="36"/>
    </row>
    <row r="8" ht="12.75" customHeight="1">
      <c r="A8" s="15" t="s">
        <v>23</v>
      </c>
      <c r="B8" s="24">
        <v>2004.0</v>
      </c>
      <c r="C8" s="25">
        <v>19.0</v>
      </c>
      <c r="D8" s="26">
        <v>2187551.0</v>
      </c>
      <c r="E8" s="27"/>
      <c r="F8" s="28"/>
      <c r="G8" s="25">
        <v>246.0</v>
      </c>
      <c r="H8" s="26">
        <v>2.9979782E7</v>
      </c>
      <c r="I8" s="25">
        <v>185.0</v>
      </c>
      <c r="J8" s="26">
        <v>2.4162779E7</v>
      </c>
      <c r="K8" s="25">
        <v>2.0</v>
      </c>
      <c r="L8" s="26">
        <v>361000.0</v>
      </c>
      <c r="M8" s="25">
        <v>11.0</v>
      </c>
      <c r="N8" s="26">
        <v>1272936.0</v>
      </c>
      <c r="O8" s="25">
        <v>0.0</v>
      </c>
      <c r="P8" s="26">
        <v>0.0</v>
      </c>
      <c r="Q8" s="25">
        <v>3.0</v>
      </c>
      <c r="R8" s="26">
        <v>410331.0</v>
      </c>
      <c r="S8" s="29">
        <v>26.0</v>
      </c>
      <c r="T8" s="29">
        <v>2924192.0</v>
      </c>
      <c r="U8" s="30">
        <f t="shared" ref="U8:V8" si="5">SUM(C8+G8+I8+K8+M8+O8+Q8+S8)</f>
        <v>492</v>
      </c>
      <c r="V8" s="31">
        <f t="shared" si="5"/>
        <v>61298571</v>
      </c>
      <c r="W8" s="32"/>
      <c r="X8" s="33"/>
      <c r="Y8" s="34"/>
      <c r="Z8" s="33"/>
      <c r="AA8" s="34"/>
      <c r="AB8" s="36"/>
      <c r="AC8" s="35"/>
      <c r="AD8" s="35"/>
      <c r="AE8" s="36"/>
      <c r="AF8" s="15"/>
      <c r="AG8" s="15"/>
      <c r="AH8" s="15"/>
      <c r="AI8" s="15"/>
      <c r="AJ8" s="15"/>
      <c r="AK8" s="15"/>
      <c r="AL8" s="15"/>
      <c r="AM8" s="15"/>
      <c r="AN8" s="15"/>
      <c r="AO8" s="15"/>
      <c r="AP8" s="15"/>
      <c r="AQ8" s="15"/>
      <c r="AR8" s="36"/>
    </row>
    <row r="9" ht="12.75" customHeight="1">
      <c r="A9" s="15" t="s">
        <v>24</v>
      </c>
      <c r="B9" s="24">
        <v>2004.0</v>
      </c>
      <c r="C9" s="25">
        <v>13.0</v>
      </c>
      <c r="D9" s="26">
        <v>1388015.0</v>
      </c>
      <c r="E9" s="27"/>
      <c r="F9" s="28"/>
      <c r="G9" s="25">
        <v>318.0</v>
      </c>
      <c r="H9" s="26">
        <v>3.7452297E7</v>
      </c>
      <c r="I9" s="25">
        <v>190.0</v>
      </c>
      <c r="J9" s="26">
        <v>2.7142718E7</v>
      </c>
      <c r="K9" s="25">
        <v>1.0</v>
      </c>
      <c r="L9" s="26">
        <v>99312.0</v>
      </c>
      <c r="M9" s="25">
        <v>16.0</v>
      </c>
      <c r="N9" s="26">
        <v>2501000.0</v>
      </c>
      <c r="O9" s="25">
        <v>0.0</v>
      </c>
      <c r="P9" s="26">
        <v>0.0</v>
      </c>
      <c r="Q9" s="25">
        <v>0.0</v>
      </c>
      <c r="R9" s="26">
        <v>0.0</v>
      </c>
      <c r="S9" s="29">
        <v>18.0</v>
      </c>
      <c r="T9" s="29">
        <v>1635064.0</v>
      </c>
      <c r="U9" s="30">
        <f t="shared" ref="U9:V9" si="6">SUM(C9+G9+I9+K9+M9+O9+Q9+S9)</f>
        <v>556</v>
      </c>
      <c r="V9" s="31">
        <f t="shared" si="6"/>
        <v>70218406</v>
      </c>
      <c r="W9" s="32"/>
      <c r="X9" s="33"/>
      <c r="Y9" s="34"/>
      <c r="Z9" s="33"/>
      <c r="AA9" s="34"/>
      <c r="AB9" s="36"/>
      <c r="AC9" s="35"/>
      <c r="AD9" s="35"/>
      <c r="AE9" s="36"/>
      <c r="AF9" s="36"/>
      <c r="AG9" s="36"/>
      <c r="AH9" s="36"/>
      <c r="AI9" s="36"/>
      <c r="AJ9" s="36"/>
      <c r="AK9" s="36"/>
      <c r="AL9" s="36"/>
      <c r="AM9" s="36"/>
      <c r="AN9" s="36"/>
      <c r="AO9" s="36"/>
      <c r="AP9" s="36"/>
      <c r="AQ9" s="36"/>
      <c r="AR9" s="36"/>
    </row>
    <row r="10" ht="12.75" customHeight="1">
      <c r="A10" s="15" t="s">
        <v>25</v>
      </c>
      <c r="B10" s="24">
        <v>2004.0</v>
      </c>
      <c r="C10" s="25">
        <v>17.0</v>
      </c>
      <c r="D10" s="26">
        <v>2183361.0</v>
      </c>
      <c r="E10" s="27"/>
      <c r="F10" s="28"/>
      <c r="G10" s="25">
        <v>261.0</v>
      </c>
      <c r="H10" s="26">
        <v>3.1416335E7</v>
      </c>
      <c r="I10" s="25">
        <v>160.0</v>
      </c>
      <c r="J10" s="26">
        <v>2.3261111E7</v>
      </c>
      <c r="K10" s="25">
        <v>1.0</v>
      </c>
      <c r="L10" s="26">
        <v>100284.0</v>
      </c>
      <c r="M10" s="25">
        <v>4.0</v>
      </c>
      <c r="N10" s="26">
        <v>521256.0</v>
      </c>
      <c r="O10" s="25">
        <v>0.0</v>
      </c>
      <c r="P10" s="26">
        <v>0.0</v>
      </c>
      <c r="Q10" s="25">
        <v>0.0</v>
      </c>
      <c r="R10" s="26">
        <v>0.0</v>
      </c>
      <c r="S10" s="29">
        <v>15.0</v>
      </c>
      <c r="T10" s="29">
        <v>1519579.0</v>
      </c>
      <c r="U10" s="30">
        <f t="shared" ref="U10:V10" si="7">SUM(C10+G10+I10+K10+M10+O10+Q10+S10)</f>
        <v>458</v>
      </c>
      <c r="V10" s="31">
        <f t="shared" si="7"/>
        <v>59001926</v>
      </c>
      <c r="W10" s="32"/>
      <c r="X10" s="33"/>
      <c r="Y10" s="34"/>
      <c r="Z10" s="33"/>
      <c r="AA10" s="34"/>
      <c r="AB10" s="36"/>
      <c r="AC10" s="35"/>
      <c r="AD10" s="35"/>
      <c r="AE10" s="36"/>
      <c r="AF10" s="36"/>
      <c r="AG10" s="36"/>
      <c r="AH10" s="36"/>
      <c r="AI10" s="36"/>
      <c r="AJ10" s="36"/>
      <c r="AK10" s="36"/>
      <c r="AL10" s="36"/>
      <c r="AM10" s="36"/>
      <c r="AN10" s="36"/>
      <c r="AO10" s="36"/>
      <c r="AP10" s="36"/>
      <c r="AQ10" s="36"/>
      <c r="AR10" s="36"/>
    </row>
    <row r="11" ht="12.75" customHeight="1">
      <c r="A11" s="15" t="s">
        <v>26</v>
      </c>
      <c r="B11" s="24">
        <v>2004.0</v>
      </c>
      <c r="C11" s="25">
        <v>17.0</v>
      </c>
      <c r="D11" s="26">
        <v>1965918.0</v>
      </c>
      <c r="E11" s="27"/>
      <c r="F11" s="28"/>
      <c r="G11" s="25">
        <v>305.0</v>
      </c>
      <c r="H11" s="26">
        <v>3.57359E7</v>
      </c>
      <c r="I11" s="25">
        <v>194.0</v>
      </c>
      <c r="J11" s="26">
        <v>2.9824204E7</v>
      </c>
      <c r="K11" s="25">
        <v>1.0</v>
      </c>
      <c r="L11" s="26">
        <v>129000.0</v>
      </c>
      <c r="M11" s="25">
        <v>10.0</v>
      </c>
      <c r="N11" s="26">
        <v>1639391.0</v>
      </c>
      <c r="O11" s="25">
        <v>0.0</v>
      </c>
      <c r="P11" s="26">
        <v>0.0</v>
      </c>
      <c r="Q11" s="25">
        <v>0.0</v>
      </c>
      <c r="R11" s="26">
        <v>0.0</v>
      </c>
      <c r="S11" s="29">
        <v>25.0</v>
      </c>
      <c r="T11" s="29">
        <v>2482484.0</v>
      </c>
      <c r="U11" s="30">
        <f t="shared" ref="U11:V11" si="8">SUM(C11+G11+I11+K11+M11+O11+Q11+S11)</f>
        <v>552</v>
      </c>
      <c r="V11" s="31">
        <f t="shared" si="8"/>
        <v>71776897</v>
      </c>
      <c r="W11" s="32"/>
      <c r="X11" s="33"/>
      <c r="Y11" s="34"/>
      <c r="Z11" s="33"/>
      <c r="AA11" s="34"/>
      <c r="AB11" s="36"/>
      <c r="AC11" s="35"/>
      <c r="AD11" s="35"/>
      <c r="AE11" s="36"/>
      <c r="AF11" s="36"/>
      <c r="AG11" s="36"/>
      <c r="AH11" s="36"/>
      <c r="AI11" s="36"/>
      <c r="AJ11" s="36"/>
      <c r="AK11" s="36"/>
      <c r="AL11" s="36"/>
      <c r="AM11" s="36"/>
      <c r="AN11" s="36"/>
      <c r="AO11" s="36"/>
      <c r="AP11" s="36"/>
      <c r="AQ11" s="36"/>
      <c r="AR11" s="36"/>
    </row>
    <row r="12" ht="12.75" customHeight="1">
      <c r="A12" s="15" t="s">
        <v>27</v>
      </c>
      <c r="B12" s="24">
        <v>2004.0</v>
      </c>
      <c r="C12" s="25">
        <v>15.0</v>
      </c>
      <c r="D12" s="26">
        <v>1673947.0</v>
      </c>
      <c r="E12" s="27"/>
      <c r="F12" s="28"/>
      <c r="G12" s="25">
        <v>211.0</v>
      </c>
      <c r="H12" s="26">
        <v>2.3913637E7</v>
      </c>
      <c r="I12" s="25">
        <v>178.0</v>
      </c>
      <c r="J12" s="26">
        <v>2.5857639E7</v>
      </c>
      <c r="K12" s="25">
        <v>2.0</v>
      </c>
      <c r="L12" s="26">
        <v>330000.0</v>
      </c>
      <c r="M12" s="25">
        <v>14.0</v>
      </c>
      <c r="N12" s="26">
        <v>2106810.0</v>
      </c>
      <c r="O12" s="25">
        <v>0.0</v>
      </c>
      <c r="P12" s="26">
        <v>0.0</v>
      </c>
      <c r="Q12" s="25">
        <v>1.0</v>
      </c>
      <c r="R12" s="26">
        <v>180000.0</v>
      </c>
      <c r="S12" s="29">
        <v>17.0</v>
      </c>
      <c r="T12" s="29">
        <v>1630055.0</v>
      </c>
      <c r="U12" s="30">
        <f t="shared" ref="U12:V12" si="9">SUM(C12+G12+I12+K12+M12+O12+Q12+S12)</f>
        <v>438</v>
      </c>
      <c r="V12" s="31">
        <f t="shared" si="9"/>
        <v>55692088</v>
      </c>
      <c r="W12" s="32"/>
      <c r="X12" s="33"/>
      <c r="Y12" s="34"/>
      <c r="Z12" s="33"/>
      <c r="AA12" s="34"/>
      <c r="AB12" s="36"/>
      <c r="AC12" s="35"/>
      <c r="AD12" s="35"/>
      <c r="AE12" s="36"/>
      <c r="AF12" s="36"/>
      <c r="AG12" s="36"/>
      <c r="AH12" s="36"/>
      <c r="AI12" s="36"/>
      <c r="AJ12" s="36"/>
      <c r="AK12" s="36"/>
      <c r="AL12" s="36"/>
      <c r="AM12" s="36"/>
      <c r="AN12" s="36"/>
      <c r="AO12" s="36"/>
      <c r="AP12" s="36"/>
      <c r="AQ12" s="36"/>
      <c r="AR12" s="36"/>
    </row>
    <row r="13" ht="12.75" customHeight="1">
      <c r="A13" s="15" t="s">
        <v>28</v>
      </c>
      <c r="B13" s="24">
        <v>2004.0</v>
      </c>
      <c r="C13" s="25">
        <v>13.0</v>
      </c>
      <c r="D13" s="26">
        <v>1299528.0</v>
      </c>
      <c r="E13" s="27"/>
      <c r="F13" s="28"/>
      <c r="G13" s="25">
        <v>204.0</v>
      </c>
      <c r="H13" s="26">
        <v>2.3736228E7</v>
      </c>
      <c r="I13" s="25">
        <v>175.0</v>
      </c>
      <c r="J13" s="26">
        <v>2.7938784E7</v>
      </c>
      <c r="K13" s="25">
        <v>1.0</v>
      </c>
      <c r="L13" s="26">
        <v>137000.0</v>
      </c>
      <c r="M13" s="25">
        <v>14.0</v>
      </c>
      <c r="N13" s="26">
        <v>2639333.0</v>
      </c>
      <c r="O13" s="25">
        <v>0.0</v>
      </c>
      <c r="P13" s="26">
        <v>0.0</v>
      </c>
      <c r="Q13" s="25">
        <v>2.0</v>
      </c>
      <c r="R13" s="26">
        <v>385000.0</v>
      </c>
      <c r="S13" s="29">
        <v>20.0</v>
      </c>
      <c r="T13" s="29">
        <v>1989437.0</v>
      </c>
      <c r="U13" s="30">
        <f t="shared" ref="U13:V13" si="10">SUM(C13+G13+I13+K13+M13+O13+Q13+S13)</f>
        <v>429</v>
      </c>
      <c r="V13" s="31">
        <f t="shared" si="10"/>
        <v>58125310</v>
      </c>
      <c r="W13" s="32"/>
      <c r="X13" s="33"/>
      <c r="Y13" s="34"/>
      <c r="Z13" s="33"/>
      <c r="AA13" s="34"/>
      <c r="AB13" s="36"/>
      <c r="AC13" s="35"/>
      <c r="AD13" s="35"/>
      <c r="AE13" s="36"/>
      <c r="AF13" s="36"/>
      <c r="AG13" s="36"/>
      <c r="AH13" s="36"/>
      <c r="AI13" s="36"/>
      <c r="AJ13" s="36"/>
      <c r="AK13" s="36"/>
      <c r="AL13" s="36"/>
      <c r="AM13" s="36"/>
      <c r="AN13" s="36"/>
      <c r="AO13" s="36"/>
      <c r="AP13" s="36"/>
      <c r="AQ13" s="36"/>
      <c r="AR13" s="36"/>
    </row>
    <row r="14" ht="12.75" customHeight="1">
      <c r="A14" s="15" t="s">
        <v>29</v>
      </c>
      <c r="B14" s="24">
        <v>2004.0</v>
      </c>
      <c r="C14" s="25">
        <v>6.0</v>
      </c>
      <c r="D14" s="26">
        <v>648302.0</v>
      </c>
      <c r="E14" s="27"/>
      <c r="F14" s="28"/>
      <c r="G14" s="25">
        <v>198.0</v>
      </c>
      <c r="H14" s="26">
        <v>2.44716E7</v>
      </c>
      <c r="I14" s="25">
        <v>116.0</v>
      </c>
      <c r="J14" s="26">
        <v>2.1615005E7</v>
      </c>
      <c r="K14" s="25">
        <v>1.0</v>
      </c>
      <c r="L14" s="26">
        <v>165000.0</v>
      </c>
      <c r="M14" s="25">
        <v>13.0</v>
      </c>
      <c r="N14" s="26">
        <v>2349190.0</v>
      </c>
      <c r="O14" s="25">
        <v>0.0</v>
      </c>
      <c r="P14" s="26">
        <v>0.0</v>
      </c>
      <c r="Q14" s="25">
        <v>0.0</v>
      </c>
      <c r="R14" s="26">
        <v>0.0</v>
      </c>
      <c r="S14" s="29">
        <v>22.0</v>
      </c>
      <c r="T14" s="29">
        <v>2211497.0</v>
      </c>
      <c r="U14" s="30">
        <f t="shared" ref="U14:V14" si="11">SUM(C14+G14+I14+K14+M14+O14+Q14+S14)</f>
        <v>356</v>
      </c>
      <c r="V14" s="31">
        <f t="shared" si="11"/>
        <v>51460594</v>
      </c>
      <c r="W14" s="32"/>
      <c r="X14" s="33"/>
      <c r="Y14" s="34"/>
      <c r="Z14" s="33"/>
      <c r="AA14" s="34"/>
      <c r="AB14" s="36"/>
      <c r="AC14" s="35"/>
      <c r="AD14" s="35"/>
      <c r="AE14" s="36"/>
      <c r="AF14" s="36"/>
      <c r="AG14" s="36"/>
      <c r="AH14" s="36"/>
      <c r="AI14" s="36"/>
      <c r="AJ14" s="36"/>
      <c r="AK14" s="36"/>
      <c r="AL14" s="36"/>
      <c r="AM14" s="36"/>
      <c r="AN14" s="36"/>
      <c r="AO14" s="36"/>
      <c r="AP14" s="36"/>
      <c r="AQ14" s="36"/>
      <c r="AR14" s="36"/>
    </row>
    <row r="15" ht="12.75" customHeight="1">
      <c r="A15" s="15" t="s">
        <v>30</v>
      </c>
      <c r="B15" s="24">
        <v>2004.0</v>
      </c>
      <c r="C15" s="25">
        <v>5.0</v>
      </c>
      <c r="D15" s="26">
        <v>473275.0</v>
      </c>
      <c r="E15" s="27"/>
      <c r="F15" s="28"/>
      <c r="G15" s="25">
        <v>193.0</v>
      </c>
      <c r="H15" s="26">
        <v>2.5839009E7</v>
      </c>
      <c r="I15" s="25">
        <v>115.0</v>
      </c>
      <c r="J15" s="26">
        <v>1.8325907E7</v>
      </c>
      <c r="K15" s="25">
        <v>1.0</v>
      </c>
      <c r="L15" s="26">
        <v>305052.0</v>
      </c>
      <c r="M15" s="25">
        <v>3.0</v>
      </c>
      <c r="N15" s="26">
        <v>453972.0</v>
      </c>
      <c r="O15" s="25">
        <v>0.0</v>
      </c>
      <c r="P15" s="26">
        <v>0.0</v>
      </c>
      <c r="Q15" s="25">
        <v>0.0</v>
      </c>
      <c r="R15" s="26">
        <v>0.0</v>
      </c>
      <c r="S15" s="29">
        <v>11.0</v>
      </c>
      <c r="T15" s="29">
        <v>1332454.0</v>
      </c>
      <c r="U15" s="30">
        <f t="shared" ref="U15:V15" si="12">SUM(C15+G15+I15+K15+M15+O15+Q15+S15)</f>
        <v>328</v>
      </c>
      <c r="V15" s="31">
        <f t="shared" si="12"/>
        <v>46729669</v>
      </c>
      <c r="W15" s="32"/>
      <c r="X15" s="33"/>
      <c r="Y15" s="34"/>
      <c r="Z15" s="33"/>
      <c r="AA15" s="34"/>
      <c r="AB15" s="36"/>
      <c r="AC15" s="35"/>
      <c r="AD15" s="35"/>
      <c r="AE15" s="36"/>
      <c r="AF15" s="36"/>
      <c r="AG15" s="36"/>
      <c r="AH15" s="36"/>
      <c r="AI15" s="36"/>
      <c r="AJ15" s="36"/>
      <c r="AK15" s="36"/>
      <c r="AL15" s="36"/>
      <c r="AM15" s="36"/>
      <c r="AN15" s="36"/>
      <c r="AO15" s="36"/>
      <c r="AP15" s="36"/>
      <c r="AQ15" s="36"/>
      <c r="AR15" s="36"/>
    </row>
    <row r="16" ht="12.75" customHeight="1">
      <c r="A16" s="23" t="s">
        <v>31</v>
      </c>
      <c r="B16" s="40">
        <v>2004.0</v>
      </c>
      <c r="C16" s="41">
        <f t="shared" ref="C16:D16" si="13">SUM(C4:C15)</f>
        <v>151</v>
      </c>
      <c r="D16" s="42">
        <f t="shared" si="13"/>
        <v>16969714</v>
      </c>
      <c r="E16" s="43"/>
      <c r="F16" s="44"/>
      <c r="G16" s="41">
        <f t="shared" ref="G16:V16" si="14">SUM(G4:G15)</f>
        <v>2826</v>
      </c>
      <c r="H16" s="42">
        <f t="shared" si="14"/>
        <v>341558904</v>
      </c>
      <c r="I16" s="41">
        <f t="shared" si="14"/>
        <v>1868</v>
      </c>
      <c r="J16" s="42">
        <f t="shared" si="14"/>
        <v>279311162</v>
      </c>
      <c r="K16" s="41">
        <f t="shared" si="14"/>
        <v>14</v>
      </c>
      <c r="L16" s="42">
        <f t="shared" si="14"/>
        <v>2077016</v>
      </c>
      <c r="M16" s="41">
        <f t="shared" si="14"/>
        <v>114</v>
      </c>
      <c r="N16" s="42">
        <f t="shared" si="14"/>
        <v>17698701</v>
      </c>
      <c r="O16" s="41">
        <f t="shared" si="14"/>
        <v>0</v>
      </c>
      <c r="P16" s="42">
        <f t="shared" si="14"/>
        <v>0</v>
      </c>
      <c r="Q16" s="41">
        <f t="shared" si="14"/>
        <v>7</v>
      </c>
      <c r="R16" s="42">
        <f t="shared" si="14"/>
        <v>1100331</v>
      </c>
      <c r="S16" s="45">
        <f t="shared" si="14"/>
        <v>227</v>
      </c>
      <c r="T16" s="45">
        <f t="shared" si="14"/>
        <v>23917706</v>
      </c>
      <c r="U16" s="46">
        <f t="shared" si="14"/>
        <v>5207</v>
      </c>
      <c r="V16" s="47">
        <f t="shared" si="14"/>
        <v>682633534</v>
      </c>
      <c r="W16" s="48"/>
      <c r="X16" s="49"/>
      <c r="Y16" s="50"/>
      <c r="Z16" s="49"/>
      <c r="AA16" s="50"/>
      <c r="AB16" s="36"/>
      <c r="AC16" s="36"/>
      <c r="AD16" s="36"/>
      <c r="AE16" s="36"/>
      <c r="AF16" s="36"/>
      <c r="AG16" s="36"/>
      <c r="AH16" s="36"/>
      <c r="AI16" s="36"/>
      <c r="AJ16" s="36"/>
      <c r="AK16" s="36"/>
      <c r="AL16" s="36"/>
      <c r="AM16" s="36"/>
      <c r="AN16" s="36"/>
      <c r="AO16" s="36"/>
      <c r="AP16" s="36"/>
      <c r="AQ16" s="36"/>
      <c r="AR16" s="36"/>
    </row>
    <row r="17" ht="13.5" customHeight="1">
      <c r="A17" s="15" t="s">
        <v>19</v>
      </c>
      <c r="B17" s="24">
        <v>2005.0</v>
      </c>
      <c r="C17" s="25">
        <v>7.0</v>
      </c>
      <c r="D17" s="26">
        <v>874746.0</v>
      </c>
      <c r="E17" s="27"/>
      <c r="F17" s="28"/>
      <c r="G17" s="25">
        <v>120.0</v>
      </c>
      <c r="H17" s="26">
        <v>1.4574471E7</v>
      </c>
      <c r="I17" s="25">
        <v>87.0</v>
      </c>
      <c r="J17" s="26">
        <v>1.5119991E7</v>
      </c>
      <c r="K17" s="25">
        <v>0.0</v>
      </c>
      <c r="L17" s="26">
        <v>0.0</v>
      </c>
      <c r="M17" s="25">
        <v>1.0</v>
      </c>
      <c r="N17" s="26">
        <v>185366.0</v>
      </c>
      <c r="O17" s="25">
        <v>0.0</v>
      </c>
      <c r="P17" s="26">
        <v>0.0</v>
      </c>
      <c r="Q17" s="25">
        <v>1.0</v>
      </c>
      <c r="R17" s="26">
        <v>200000.0</v>
      </c>
      <c r="S17" s="29">
        <v>13.0</v>
      </c>
      <c r="T17" s="29">
        <v>862882.0</v>
      </c>
      <c r="U17" s="30">
        <f t="shared" ref="U17:V17" si="15">SUM(C17+G17+I17+K17+M17+O17+Q17+S17)</f>
        <v>229</v>
      </c>
      <c r="V17" s="31">
        <f t="shared" si="15"/>
        <v>31817456</v>
      </c>
      <c r="W17" s="51">
        <f>U17-'Single-Family'!U4</f>
        <v>-17</v>
      </c>
      <c r="X17" s="52">
        <f>W17/'Single-Family'!U4</f>
        <v>-0.06910569106</v>
      </c>
      <c r="Y17" s="53">
        <f>V17-'Single-Family'!V4</f>
        <v>-2656571</v>
      </c>
      <c r="Z17" s="52">
        <f>Y17/'Single-Family'!V4</f>
        <v>-0.07706007192</v>
      </c>
      <c r="AA17" s="53">
        <f>Y17</f>
        <v>-2656571</v>
      </c>
      <c r="AB17" s="36"/>
      <c r="AC17" s="35"/>
      <c r="AD17" s="35"/>
      <c r="AE17" s="36"/>
      <c r="AF17" s="37"/>
      <c r="AG17" s="37"/>
      <c r="AH17" s="37"/>
      <c r="AI17" s="37"/>
      <c r="AJ17" s="37"/>
      <c r="AK17" s="37"/>
      <c r="AL17" s="37"/>
      <c r="AM17" s="37"/>
      <c r="AN17" s="37"/>
      <c r="AO17" s="37"/>
      <c r="AP17" s="37"/>
      <c r="AQ17" s="37"/>
      <c r="AR17" s="15"/>
    </row>
    <row r="18" ht="12.75" customHeight="1">
      <c r="A18" s="15" t="s">
        <v>20</v>
      </c>
      <c r="B18" s="24">
        <v>2005.0</v>
      </c>
      <c r="C18" s="25">
        <v>7.0</v>
      </c>
      <c r="D18" s="26">
        <v>679867.0</v>
      </c>
      <c r="E18" s="27"/>
      <c r="F18" s="28"/>
      <c r="G18" s="25">
        <v>212.0</v>
      </c>
      <c r="H18" s="26">
        <v>2.3650026E7</v>
      </c>
      <c r="I18" s="25">
        <v>109.0</v>
      </c>
      <c r="J18" s="26">
        <v>1.6787468E7</v>
      </c>
      <c r="K18" s="25">
        <v>1.0</v>
      </c>
      <c r="L18" s="26">
        <v>121000.0</v>
      </c>
      <c r="M18" s="25">
        <v>7.0</v>
      </c>
      <c r="N18" s="26">
        <v>1318620.0</v>
      </c>
      <c r="O18" s="25">
        <v>0.0</v>
      </c>
      <c r="P18" s="26">
        <v>0.0</v>
      </c>
      <c r="Q18" s="25">
        <v>0.0</v>
      </c>
      <c r="R18" s="26">
        <v>0.0</v>
      </c>
      <c r="S18" s="29">
        <v>20.0</v>
      </c>
      <c r="T18" s="29">
        <v>1963250.0</v>
      </c>
      <c r="U18" s="30">
        <f t="shared" ref="U18:V18" si="16">SUM(C18+G18+I18+K18+M18+O18+Q18+S18)</f>
        <v>356</v>
      </c>
      <c r="V18" s="31">
        <f t="shared" si="16"/>
        <v>44520231</v>
      </c>
      <c r="W18" s="51">
        <f>U18-'Single-Family'!U5</f>
        <v>26</v>
      </c>
      <c r="X18" s="52">
        <f>W18/'Single-Family'!U5</f>
        <v>0.07878787879</v>
      </c>
      <c r="Y18" s="53">
        <f>V18-'Single-Family'!V5</f>
        <v>4685059</v>
      </c>
      <c r="Z18" s="52">
        <f>Y18/'Single-Family'!V5</f>
        <v>0.1176111151</v>
      </c>
      <c r="AA18" s="53">
        <f t="shared" ref="AA18:AA28" si="18">AA17+Y18</f>
        <v>2028488</v>
      </c>
      <c r="AB18" s="36"/>
      <c r="AC18" s="35"/>
      <c r="AD18" s="35"/>
      <c r="AE18" s="36"/>
      <c r="AF18" s="37"/>
      <c r="AG18" s="37"/>
      <c r="AH18" s="37"/>
      <c r="AI18" s="37"/>
      <c r="AJ18" s="37"/>
      <c r="AK18" s="37"/>
      <c r="AL18" s="37"/>
      <c r="AM18" s="37"/>
      <c r="AN18" s="37"/>
      <c r="AO18" s="37"/>
      <c r="AP18" s="37"/>
      <c r="AQ18" s="37"/>
      <c r="AR18" s="15"/>
    </row>
    <row r="19" ht="12.75" customHeight="1">
      <c r="A19" s="15" t="s">
        <v>21</v>
      </c>
      <c r="B19" s="24">
        <v>2005.0</v>
      </c>
      <c r="C19" s="25">
        <v>13.0</v>
      </c>
      <c r="D19" s="26">
        <v>1812691.0</v>
      </c>
      <c r="E19" s="27"/>
      <c r="F19" s="28"/>
      <c r="G19" s="25">
        <v>336.0</v>
      </c>
      <c r="H19" s="26">
        <v>3.9737206E7</v>
      </c>
      <c r="I19" s="25">
        <v>197.0</v>
      </c>
      <c r="J19" s="26">
        <v>3.0192529E7</v>
      </c>
      <c r="K19" s="25">
        <v>4.0</v>
      </c>
      <c r="L19" s="26">
        <v>548537.0</v>
      </c>
      <c r="M19" s="25">
        <v>10.0</v>
      </c>
      <c r="N19" s="26">
        <v>1413608.0</v>
      </c>
      <c r="O19" s="25">
        <v>0.0</v>
      </c>
      <c r="P19" s="26">
        <v>0.0</v>
      </c>
      <c r="Q19" s="25">
        <v>0.0</v>
      </c>
      <c r="R19" s="26">
        <v>0.0</v>
      </c>
      <c r="S19" s="29">
        <v>9.0</v>
      </c>
      <c r="T19" s="29">
        <v>962696.0</v>
      </c>
      <c r="U19" s="30">
        <f t="shared" ref="U19:V19" si="17">SUM(C19+G19+I19+K19+M19+O19+Q19+S19)</f>
        <v>569</v>
      </c>
      <c r="V19" s="31">
        <f t="shared" si="17"/>
        <v>74667267</v>
      </c>
      <c r="W19" s="51">
        <f>U19-'Single-Family'!U6</f>
        <v>85</v>
      </c>
      <c r="X19" s="52">
        <f>W19/'Single-Family'!U6</f>
        <v>0.1756198347</v>
      </c>
      <c r="Y19" s="53">
        <f>V19-'Single-Family'!V6</f>
        <v>11277468</v>
      </c>
      <c r="Z19" s="52">
        <f>Y19/'Single-Family'!V6</f>
        <v>0.1779066692</v>
      </c>
      <c r="AA19" s="53">
        <f t="shared" si="18"/>
        <v>13305956</v>
      </c>
      <c r="AB19" s="36"/>
      <c r="AC19" s="35"/>
      <c r="AD19" s="35"/>
      <c r="AE19" s="38"/>
      <c r="AF19" s="39"/>
      <c r="AG19" s="39"/>
      <c r="AH19" s="39"/>
      <c r="AI19" s="39"/>
      <c r="AJ19" s="39"/>
      <c r="AK19" s="39"/>
      <c r="AL19" s="39"/>
      <c r="AM19" s="39"/>
      <c r="AN19" s="39"/>
      <c r="AO19" s="39"/>
      <c r="AP19" s="39"/>
      <c r="AQ19" s="39"/>
      <c r="AR19" s="15"/>
    </row>
    <row r="20" ht="12.75" customHeight="1">
      <c r="A20" s="15" t="s">
        <v>22</v>
      </c>
      <c r="B20" s="24">
        <v>2005.0</v>
      </c>
      <c r="C20" s="25">
        <v>15.0</v>
      </c>
      <c r="D20" s="26">
        <v>1854110.0</v>
      </c>
      <c r="E20" s="27"/>
      <c r="F20" s="28"/>
      <c r="G20" s="25">
        <v>231.0</v>
      </c>
      <c r="H20" s="26">
        <v>2.9164595E7</v>
      </c>
      <c r="I20" s="25">
        <v>173.0</v>
      </c>
      <c r="J20" s="26">
        <v>2.7276857E7</v>
      </c>
      <c r="K20" s="25">
        <v>4.0</v>
      </c>
      <c r="L20" s="26">
        <v>409000.0</v>
      </c>
      <c r="M20" s="25">
        <v>17.0</v>
      </c>
      <c r="N20" s="26">
        <v>2529743.0</v>
      </c>
      <c r="O20" s="25">
        <v>0.0</v>
      </c>
      <c r="P20" s="26">
        <v>0.0</v>
      </c>
      <c r="Q20" s="25">
        <v>2.0</v>
      </c>
      <c r="R20" s="26">
        <v>450000.0</v>
      </c>
      <c r="S20" s="29">
        <v>43.0</v>
      </c>
      <c r="T20" s="29">
        <v>4914926.0</v>
      </c>
      <c r="U20" s="30">
        <f t="shared" ref="U20:V20" si="19">SUM(C20+G20+I20+K20+M20+O20+Q20+S20)</f>
        <v>485</v>
      </c>
      <c r="V20" s="31">
        <f t="shared" si="19"/>
        <v>66599231</v>
      </c>
      <c r="W20" s="51">
        <f>U20-'Single-Family'!U7</f>
        <v>-53</v>
      </c>
      <c r="X20" s="52">
        <f>W20/'Single-Family'!U7</f>
        <v>-0.09851301115</v>
      </c>
      <c r="Y20" s="53">
        <f>V20-'Single-Family'!V7</f>
        <v>-4031844</v>
      </c>
      <c r="Z20" s="52">
        <f>Y20/'Single-Family'!V7</f>
        <v>-0.05708314648</v>
      </c>
      <c r="AA20" s="53">
        <f t="shared" si="18"/>
        <v>9274112</v>
      </c>
      <c r="AB20" s="36"/>
      <c r="AC20" s="35"/>
      <c r="AD20" s="35"/>
      <c r="AE20" s="36"/>
      <c r="AF20" s="15"/>
      <c r="AG20" s="15"/>
      <c r="AH20" s="15"/>
      <c r="AI20" s="15"/>
      <c r="AJ20" s="15"/>
      <c r="AK20" s="15"/>
      <c r="AL20" s="15"/>
      <c r="AM20" s="15"/>
      <c r="AN20" s="15"/>
      <c r="AO20" s="15"/>
      <c r="AP20" s="15"/>
      <c r="AQ20" s="15"/>
      <c r="AR20" s="15"/>
    </row>
    <row r="21" ht="12.75" customHeight="1">
      <c r="A21" s="15" t="s">
        <v>23</v>
      </c>
      <c r="B21" s="24">
        <v>2005.0</v>
      </c>
      <c r="C21" s="25">
        <v>19.0</v>
      </c>
      <c r="D21" s="26">
        <v>2243653.0</v>
      </c>
      <c r="E21" s="27"/>
      <c r="F21" s="28"/>
      <c r="G21" s="25">
        <v>301.0</v>
      </c>
      <c r="H21" s="26">
        <v>3.3747981E7</v>
      </c>
      <c r="I21" s="25">
        <v>222.0</v>
      </c>
      <c r="J21" s="26">
        <v>3.1691794E7</v>
      </c>
      <c r="K21" s="25">
        <v>1.0</v>
      </c>
      <c r="L21" s="26">
        <v>254880.0</v>
      </c>
      <c r="M21" s="25">
        <v>10.0</v>
      </c>
      <c r="N21" s="26">
        <v>1309472.0</v>
      </c>
      <c r="O21" s="25">
        <v>0.0</v>
      </c>
      <c r="P21" s="26">
        <v>0.0</v>
      </c>
      <c r="Q21" s="25">
        <v>0.0</v>
      </c>
      <c r="R21" s="26">
        <v>0.0</v>
      </c>
      <c r="S21" s="29">
        <v>29.0</v>
      </c>
      <c r="T21" s="29">
        <v>3207607.0</v>
      </c>
      <c r="U21" s="30">
        <f t="shared" ref="U21:V21" si="20">SUM(C21+G21+I21+K21+M21+O21+Q21+S21)</f>
        <v>582</v>
      </c>
      <c r="V21" s="31">
        <f t="shared" si="20"/>
        <v>72455387</v>
      </c>
      <c r="W21" s="51">
        <f>U21-'Single-Family'!U8</f>
        <v>90</v>
      </c>
      <c r="X21" s="52">
        <f>W21/'Single-Family'!U8</f>
        <v>0.1829268293</v>
      </c>
      <c r="Y21" s="53">
        <f>V21-'Single-Family'!V8</f>
        <v>11156816</v>
      </c>
      <c r="Z21" s="52">
        <f>Y21/'Single-Family'!V8</f>
        <v>0.1820077665</v>
      </c>
      <c r="AA21" s="53">
        <f t="shared" si="18"/>
        <v>20430928</v>
      </c>
      <c r="AB21" s="36"/>
      <c r="AC21" s="35"/>
      <c r="AD21" s="35"/>
      <c r="AE21" s="36"/>
      <c r="AF21" s="15"/>
      <c r="AG21" s="15"/>
      <c r="AH21" s="15"/>
      <c r="AI21" s="15"/>
      <c r="AJ21" s="15"/>
      <c r="AK21" s="15"/>
      <c r="AL21" s="15"/>
      <c r="AM21" s="15"/>
      <c r="AN21" s="15"/>
      <c r="AO21" s="15"/>
      <c r="AP21" s="15"/>
      <c r="AQ21" s="15"/>
      <c r="AR21" s="15"/>
    </row>
    <row r="22" ht="12.75" customHeight="1">
      <c r="A22" s="15" t="s">
        <v>24</v>
      </c>
      <c r="B22" s="24">
        <v>2005.0</v>
      </c>
      <c r="C22" s="25">
        <v>9.0</v>
      </c>
      <c r="D22" s="26">
        <v>1237495.0</v>
      </c>
      <c r="E22" s="27"/>
      <c r="F22" s="28"/>
      <c r="G22" s="25">
        <v>274.0</v>
      </c>
      <c r="H22" s="26">
        <v>3.2560423E7</v>
      </c>
      <c r="I22" s="25">
        <v>189.0</v>
      </c>
      <c r="J22" s="26">
        <v>2.7044948E7</v>
      </c>
      <c r="K22" s="25">
        <v>0.0</v>
      </c>
      <c r="L22" s="26">
        <v>0.0</v>
      </c>
      <c r="M22" s="25">
        <v>14.0</v>
      </c>
      <c r="N22" s="26">
        <v>2379448.0</v>
      </c>
      <c r="O22" s="25">
        <v>0.0</v>
      </c>
      <c r="P22" s="26">
        <v>0.0</v>
      </c>
      <c r="Q22" s="25">
        <v>0.0</v>
      </c>
      <c r="R22" s="26">
        <v>0.0</v>
      </c>
      <c r="S22" s="29">
        <v>37.0</v>
      </c>
      <c r="T22" s="29">
        <v>3682649.0</v>
      </c>
      <c r="U22" s="30">
        <f t="shared" ref="U22:V22" si="21">SUM(C22+G22+I22+K22+M22+O22+Q22+S22)</f>
        <v>523</v>
      </c>
      <c r="V22" s="31">
        <f t="shared" si="21"/>
        <v>66904963</v>
      </c>
      <c r="W22" s="51">
        <f>U22-'Single-Family'!U9</f>
        <v>-33</v>
      </c>
      <c r="X22" s="52">
        <f>W22/'Single-Family'!U9</f>
        <v>-0.05935251799</v>
      </c>
      <c r="Y22" s="53">
        <f>V22-'Single-Family'!V9</f>
        <v>-3313443</v>
      </c>
      <c r="Z22" s="52">
        <f>Y22/'Single-Family'!V9</f>
        <v>-0.04718767042</v>
      </c>
      <c r="AA22" s="53">
        <f t="shared" si="18"/>
        <v>17117485</v>
      </c>
      <c r="AB22" s="36"/>
      <c r="AC22" s="35"/>
      <c r="AD22" s="35"/>
      <c r="AE22" s="36"/>
      <c r="AF22" s="36"/>
      <c r="AG22" s="36"/>
      <c r="AH22" s="36"/>
      <c r="AI22" s="36"/>
      <c r="AJ22" s="36"/>
      <c r="AK22" s="36"/>
      <c r="AL22" s="36"/>
      <c r="AM22" s="36"/>
      <c r="AN22" s="36"/>
      <c r="AO22" s="36"/>
      <c r="AP22" s="36"/>
      <c r="AQ22" s="36"/>
      <c r="AR22" s="15"/>
    </row>
    <row r="23" ht="12.75" customHeight="1">
      <c r="A23" s="15" t="s">
        <v>25</v>
      </c>
      <c r="B23" s="24">
        <v>2005.0</v>
      </c>
      <c r="C23" s="25">
        <v>8.0</v>
      </c>
      <c r="D23" s="26">
        <v>848046.0</v>
      </c>
      <c r="E23" s="27"/>
      <c r="F23" s="28"/>
      <c r="G23" s="25">
        <v>284.0</v>
      </c>
      <c r="H23" s="26">
        <v>2.8749504E7</v>
      </c>
      <c r="I23" s="25">
        <v>217.0</v>
      </c>
      <c r="J23" s="26">
        <v>3.0390187E7</v>
      </c>
      <c r="K23" s="25">
        <v>0.0</v>
      </c>
      <c r="L23" s="26">
        <v>0.0</v>
      </c>
      <c r="M23" s="25">
        <v>9.0</v>
      </c>
      <c r="N23" s="26">
        <v>1825396.0</v>
      </c>
      <c r="O23" s="25">
        <v>0.0</v>
      </c>
      <c r="P23" s="26">
        <v>0.0</v>
      </c>
      <c r="Q23" s="25">
        <v>0.0</v>
      </c>
      <c r="R23" s="26">
        <v>0.0</v>
      </c>
      <c r="S23" s="29">
        <v>18.0</v>
      </c>
      <c r="T23" s="29">
        <v>2017860.0</v>
      </c>
      <c r="U23" s="30">
        <f t="shared" ref="U23:V23" si="22">SUM(C23+G23+I23+K23+M23+O23+Q23+S23)</f>
        <v>536</v>
      </c>
      <c r="V23" s="31">
        <f t="shared" si="22"/>
        <v>63830993</v>
      </c>
      <c r="W23" s="51">
        <f>U23-'Single-Family'!U10</f>
        <v>78</v>
      </c>
      <c r="X23" s="52">
        <f>W23/'Single-Family'!U10</f>
        <v>0.1703056769</v>
      </c>
      <c r="Y23" s="53">
        <f>V23-'Single-Family'!V10</f>
        <v>4829067</v>
      </c>
      <c r="Z23" s="52">
        <f>Y23/'Single-Family'!V10</f>
        <v>0.08184592144</v>
      </c>
      <c r="AA23" s="53">
        <f t="shared" si="18"/>
        <v>21946552</v>
      </c>
      <c r="AB23" s="36"/>
      <c r="AC23" s="35"/>
      <c r="AD23" s="35"/>
      <c r="AE23" s="36"/>
      <c r="AF23" s="36"/>
      <c r="AG23" s="36"/>
      <c r="AH23" s="36"/>
      <c r="AI23" s="36"/>
      <c r="AJ23" s="36"/>
      <c r="AK23" s="36"/>
      <c r="AL23" s="36"/>
      <c r="AM23" s="36"/>
      <c r="AN23" s="36"/>
      <c r="AO23" s="36"/>
      <c r="AP23" s="36"/>
      <c r="AQ23" s="36"/>
      <c r="AR23" s="15"/>
    </row>
    <row r="24" ht="12.75" customHeight="1">
      <c r="A24" s="15" t="s">
        <v>26</v>
      </c>
      <c r="B24" s="24">
        <v>2005.0</v>
      </c>
      <c r="C24" s="25">
        <v>14.0</v>
      </c>
      <c r="D24" s="26">
        <v>1750137.0</v>
      </c>
      <c r="E24" s="27"/>
      <c r="F24" s="28"/>
      <c r="G24" s="25">
        <v>261.0</v>
      </c>
      <c r="H24" s="26">
        <v>3.0610491E7</v>
      </c>
      <c r="I24" s="25">
        <v>202.0</v>
      </c>
      <c r="J24" s="26">
        <v>3.1540858E7</v>
      </c>
      <c r="K24" s="25">
        <v>0.0</v>
      </c>
      <c r="L24" s="26">
        <v>0.0</v>
      </c>
      <c r="M24" s="25">
        <v>9.0</v>
      </c>
      <c r="N24" s="26">
        <v>1196476.0</v>
      </c>
      <c r="O24" s="25">
        <v>0.0</v>
      </c>
      <c r="P24" s="26">
        <v>0.0</v>
      </c>
      <c r="Q24" s="25">
        <v>0.0</v>
      </c>
      <c r="R24" s="26">
        <v>0.0</v>
      </c>
      <c r="S24" s="29">
        <v>32.0</v>
      </c>
      <c r="T24" s="29">
        <v>3487702.0</v>
      </c>
      <c r="U24" s="30">
        <f t="shared" ref="U24:V24" si="23">SUM(C24+G24+I24+K24+M24+O24+Q24+S24)</f>
        <v>518</v>
      </c>
      <c r="V24" s="31">
        <f t="shared" si="23"/>
        <v>68585664</v>
      </c>
      <c r="W24" s="51">
        <f>U24-'Single-Family'!U11</f>
        <v>-34</v>
      </c>
      <c r="X24" s="52">
        <f>W24/'Single-Family'!U11</f>
        <v>-0.0615942029</v>
      </c>
      <c r="Y24" s="53">
        <f>V24-'Single-Family'!V11</f>
        <v>-3191233</v>
      </c>
      <c r="Z24" s="52">
        <f>Y24/'Single-Family'!V11</f>
        <v>-0.04446044805</v>
      </c>
      <c r="AA24" s="53">
        <f t="shared" si="18"/>
        <v>18755319</v>
      </c>
      <c r="AB24" s="36"/>
      <c r="AC24" s="35"/>
      <c r="AD24" s="35"/>
      <c r="AE24" s="36"/>
      <c r="AF24" s="36"/>
      <c r="AG24" s="36"/>
      <c r="AH24" s="36"/>
      <c r="AI24" s="36"/>
      <c r="AJ24" s="36"/>
      <c r="AK24" s="36"/>
      <c r="AL24" s="36"/>
      <c r="AM24" s="36"/>
      <c r="AN24" s="36"/>
      <c r="AO24" s="36"/>
      <c r="AP24" s="36"/>
      <c r="AQ24" s="36"/>
      <c r="AR24" s="15"/>
    </row>
    <row r="25" ht="12.75" customHeight="1">
      <c r="A25" s="15" t="s">
        <v>27</v>
      </c>
      <c r="B25" s="24">
        <v>2005.0</v>
      </c>
      <c r="C25" s="25">
        <v>17.0</v>
      </c>
      <c r="D25" s="26">
        <v>3070641.0</v>
      </c>
      <c r="E25" s="27"/>
      <c r="F25" s="28"/>
      <c r="G25" s="25">
        <v>276.0</v>
      </c>
      <c r="H25" s="26">
        <v>3.0736624E7</v>
      </c>
      <c r="I25" s="25">
        <v>174.0</v>
      </c>
      <c r="J25" s="26">
        <v>2.6327551E7</v>
      </c>
      <c r="K25" s="25">
        <v>0.0</v>
      </c>
      <c r="L25" s="26">
        <v>0.0</v>
      </c>
      <c r="M25" s="25">
        <v>6.0</v>
      </c>
      <c r="N25" s="26">
        <v>1121288.0</v>
      </c>
      <c r="O25" s="25">
        <v>0.0</v>
      </c>
      <c r="P25" s="26">
        <v>0.0</v>
      </c>
      <c r="Q25" s="25">
        <v>0.0</v>
      </c>
      <c r="R25" s="26">
        <v>0.0</v>
      </c>
      <c r="S25" s="29">
        <v>14.0</v>
      </c>
      <c r="T25" s="29">
        <v>1645709.0</v>
      </c>
      <c r="U25" s="30">
        <f t="shared" ref="U25:V25" si="24">SUM(C25+G25+I25+K25+M25+O25+Q25+S25)</f>
        <v>487</v>
      </c>
      <c r="V25" s="31">
        <f t="shared" si="24"/>
        <v>62901813</v>
      </c>
      <c r="W25" s="51">
        <f>U25-'Single-Family'!U12</f>
        <v>49</v>
      </c>
      <c r="X25" s="52">
        <f>W25/'Single-Family'!U12</f>
        <v>0.1118721461</v>
      </c>
      <c r="Y25" s="53">
        <f>V25-'Single-Family'!V12</f>
        <v>7209725</v>
      </c>
      <c r="Z25" s="52">
        <f>Y25/'Single-Family'!V12</f>
        <v>0.1294568988</v>
      </c>
      <c r="AA25" s="53">
        <f t="shared" si="18"/>
        <v>25965044</v>
      </c>
      <c r="AB25" s="36"/>
      <c r="AC25" s="35"/>
      <c r="AD25" s="35"/>
      <c r="AE25" s="36"/>
      <c r="AF25" s="36"/>
      <c r="AG25" s="36"/>
      <c r="AH25" s="36"/>
      <c r="AI25" s="36"/>
      <c r="AJ25" s="36"/>
      <c r="AK25" s="36"/>
      <c r="AL25" s="36"/>
      <c r="AM25" s="36"/>
      <c r="AN25" s="36"/>
      <c r="AO25" s="36"/>
      <c r="AP25" s="36"/>
      <c r="AQ25" s="36"/>
      <c r="AR25" s="15"/>
    </row>
    <row r="26" ht="12.75" customHeight="1">
      <c r="A26" s="15" t="s">
        <v>28</v>
      </c>
      <c r="B26" s="24">
        <v>2005.0</v>
      </c>
      <c r="C26" s="25">
        <v>9.0</v>
      </c>
      <c r="D26" s="26">
        <v>1155762.0</v>
      </c>
      <c r="E26" s="27"/>
      <c r="F26" s="28"/>
      <c r="G26" s="25">
        <v>297.0</v>
      </c>
      <c r="H26" s="26">
        <v>3.23335E7</v>
      </c>
      <c r="I26" s="25">
        <v>161.0</v>
      </c>
      <c r="J26" s="26">
        <v>2.692348E7</v>
      </c>
      <c r="K26" s="25">
        <v>1.0</v>
      </c>
      <c r="L26" s="26">
        <v>227616.0</v>
      </c>
      <c r="M26" s="25">
        <v>12.0</v>
      </c>
      <c r="N26" s="26">
        <v>2417384.0</v>
      </c>
      <c r="O26" s="25">
        <v>0.0</v>
      </c>
      <c r="P26" s="26">
        <v>0.0</v>
      </c>
      <c r="Q26" s="25">
        <v>0.0</v>
      </c>
      <c r="R26" s="26">
        <v>0.0</v>
      </c>
      <c r="S26" s="29">
        <v>19.0</v>
      </c>
      <c r="T26" s="29">
        <v>1899952.0</v>
      </c>
      <c r="U26" s="30">
        <f t="shared" ref="U26:V26" si="25">SUM(C26+G26+I26+K26+M26+O26+Q26+S26)</f>
        <v>499</v>
      </c>
      <c r="V26" s="31">
        <f t="shared" si="25"/>
        <v>64957694</v>
      </c>
      <c r="W26" s="51">
        <f>U26-'Single-Family'!U13</f>
        <v>70</v>
      </c>
      <c r="X26" s="52">
        <f>W26/'Single-Family'!U13</f>
        <v>0.1631701632</v>
      </c>
      <c r="Y26" s="53">
        <f>V26-'Single-Family'!V13</f>
        <v>6832384</v>
      </c>
      <c r="Z26" s="52">
        <f>Y26/'Single-Family'!V13</f>
        <v>0.1175457645</v>
      </c>
      <c r="AA26" s="53">
        <f t="shared" si="18"/>
        <v>32797428</v>
      </c>
      <c r="AB26" s="36"/>
      <c r="AC26" s="35"/>
      <c r="AD26" s="35"/>
      <c r="AE26" s="36"/>
      <c r="AF26" s="36"/>
      <c r="AG26" s="36"/>
      <c r="AH26" s="36"/>
      <c r="AI26" s="36"/>
      <c r="AJ26" s="36"/>
      <c r="AK26" s="36"/>
      <c r="AL26" s="36"/>
      <c r="AM26" s="36"/>
      <c r="AN26" s="36"/>
      <c r="AO26" s="36"/>
      <c r="AP26" s="36"/>
      <c r="AQ26" s="36"/>
      <c r="AR26" s="15"/>
    </row>
    <row r="27" ht="12.75" customHeight="1">
      <c r="A27" s="15" t="s">
        <v>29</v>
      </c>
      <c r="B27" s="24">
        <v>2005.0</v>
      </c>
      <c r="C27" s="25">
        <v>6.0</v>
      </c>
      <c r="D27" s="26">
        <v>663746.0</v>
      </c>
      <c r="E27" s="27"/>
      <c r="F27" s="28"/>
      <c r="G27" s="25">
        <v>229.0</v>
      </c>
      <c r="H27" s="26">
        <v>2.4736106E7</v>
      </c>
      <c r="I27" s="25">
        <v>99.0</v>
      </c>
      <c r="J27" s="26">
        <v>1.667076E7</v>
      </c>
      <c r="K27" s="25">
        <v>5.0</v>
      </c>
      <c r="L27" s="26">
        <v>600856.0</v>
      </c>
      <c r="M27" s="25">
        <v>7.0</v>
      </c>
      <c r="N27" s="26">
        <v>1126215.0</v>
      </c>
      <c r="O27" s="25">
        <v>0.0</v>
      </c>
      <c r="P27" s="26">
        <v>0.0</v>
      </c>
      <c r="Q27" s="25">
        <v>0.0</v>
      </c>
      <c r="R27" s="26">
        <v>0.0</v>
      </c>
      <c r="S27" s="29">
        <v>35.0</v>
      </c>
      <c r="T27" s="29">
        <v>3361844.0</v>
      </c>
      <c r="U27" s="30">
        <f t="shared" ref="U27:V27" si="26">SUM(C27+G27+I27+K27+M27+O27+Q27+S27)</f>
        <v>381</v>
      </c>
      <c r="V27" s="31">
        <f t="shared" si="26"/>
        <v>47159527</v>
      </c>
      <c r="W27" s="51">
        <f>U27-'Single-Family'!U14</f>
        <v>25</v>
      </c>
      <c r="X27" s="52">
        <f>W27/'Single-Family'!U14</f>
        <v>0.0702247191</v>
      </c>
      <c r="Y27" s="53">
        <f>V27-'Single-Family'!V14</f>
        <v>-4301067</v>
      </c>
      <c r="Z27" s="52">
        <f>Y27/'Single-Family'!V14</f>
        <v>-0.08357981643</v>
      </c>
      <c r="AA27" s="53">
        <f t="shared" si="18"/>
        <v>28496361</v>
      </c>
      <c r="AB27" s="36"/>
      <c r="AC27" s="35"/>
      <c r="AD27" s="35"/>
      <c r="AE27" s="36"/>
      <c r="AF27" s="36"/>
      <c r="AG27" s="36"/>
      <c r="AH27" s="36"/>
      <c r="AI27" s="36"/>
      <c r="AJ27" s="36"/>
      <c r="AK27" s="36"/>
      <c r="AL27" s="36"/>
      <c r="AM27" s="36"/>
      <c r="AN27" s="36"/>
      <c r="AO27" s="36"/>
      <c r="AP27" s="36"/>
      <c r="AQ27" s="36"/>
      <c r="AR27" s="15"/>
    </row>
    <row r="28" ht="12.75" customHeight="1">
      <c r="A28" s="15" t="s">
        <v>30</v>
      </c>
      <c r="B28" s="24">
        <v>2005.0</v>
      </c>
      <c r="C28" s="25">
        <v>4.0</v>
      </c>
      <c r="D28" s="26">
        <v>535967.0</v>
      </c>
      <c r="E28" s="27"/>
      <c r="F28" s="28"/>
      <c r="G28" s="25">
        <v>212.0</v>
      </c>
      <c r="H28" s="26">
        <v>2.3179677E7</v>
      </c>
      <c r="I28" s="25">
        <v>78.0</v>
      </c>
      <c r="J28" s="26">
        <v>1.4272692E7</v>
      </c>
      <c r="K28" s="25">
        <v>2.0</v>
      </c>
      <c r="L28" s="26">
        <v>312120.0</v>
      </c>
      <c r="M28" s="25">
        <v>2.0</v>
      </c>
      <c r="N28" s="26">
        <v>372520.0</v>
      </c>
      <c r="O28" s="25">
        <v>0.0</v>
      </c>
      <c r="P28" s="26">
        <v>0.0</v>
      </c>
      <c r="Q28" s="25">
        <v>12.0</v>
      </c>
      <c r="R28" s="26">
        <v>1636000.0</v>
      </c>
      <c r="S28" s="29">
        <v>12.0</v>
      </c>
      <c r="T28" s="29">
        <v>1346869.0</v>
      </c>
      <c r="U28" s="30">
        <f t="shared" ref="U28:V28" si="27">SUM(C28+G28+I28+K28+M28+O28+Q28+S28)</f>
        <v>322</v>
      </c>
      <c r="V28" s="31">
        <f t="shared" si="27"/>
        <v>41655845</v>
      </c>
      <c r="W28" s="51">
        <f>U28-'Single-Family'!U15</f>
        <v>-6</v>
      </c>
      <c r="X28" s="52">
        <f>W28/'Single-Family'!U15</f>
        <v>-0.01829268293</v>
      </c>
      <c r="Y28" s="53">
        <f>V28-'Single-Family'!V15</f>
        <v>-5073824</v>
      </c>
      <c r="Z28" s="52">
        <f>Y28/'Single-Family'!V15</f>
        <v>-0.108578214</v>
      </c>
      <c r="AA28" s="53">
        <f t="shared" si="18"/>
        <v>23422537</v>
      </c>
      <c r="AB28" s="36"/>
      <c r="AC28" s="35"/>
      <c r="AD28" s="35"/>
      <c r="AE28" s="36"/>
      <c r="AF28" s="36"/>
      <c r="AG28" s="36"/>
      <c r="AH28" s="36"/>
      <c r="AI28" s="36"/>
      <c r="AJ28" s="36"/>
      <c r="AK28" s="36"/>
      <c r="AL28" s="36"/>
      <c r="AM28" s="36"/>
      <c r="AN28" s="36"/>
      <c r="AO28" s="36"/>
      <c r="AP28" s="36"/>
      <c r="AQ28" s="36"/>
      <c r="AR28" s="15"/>
    </row>
    <row r="29" ht="12.75" customHeight="1">
      <c r="A29" s="23" t="s">
        <v>31</v>
      </c>
      <c r="B29" s="40">
        <v>2005.0</v>
      </c>
      <c r="C29" s="41">
        <f t="shared" ref="C29:D29" si="28">SUM(C17:C28)</f>
        <v>128</v>
      </c>
      <c r="D29" s="42">
        <f t="shared" si="28"/>
        <v>16726861</v>
      </c>
      <c r="E29" s="43"/>
      <c r="F29" s="44"/>
      <c r="G29" s="41">
        <f t="shared" ref="G29:W29" si="29">SUM(G17:G28)</f>
        <v>3033</v>
      </c>
      <c r="H29" s="42">
        <f t="shared" si="29"/>
        <v>343780604</v>
      </c>
      <c r="I29" s="41">
        <f t="shared" si="29"/>
        <v>1908</v>
      </c>
      <c r="J29" s="42">
        <f t="shared" si="29"/>
        <v>294239115</v>
      </c>
      <c r="K29" s="41">
        <f t="shared" si="29"/>
        <v>18</v>
      </c>
      <c r="L29" s="42">
        <f t="shared" si="29"/>
        <v>2474009</v>
      </c>
      <c r="M29" s="41">
        <f t="shared" si="29"/>
        <v>104</v>
      </c>
      <c r="N29" s="42">
        <f t="shared" si="29"/>
        <v>17195536</v>
      </c>
      <c r="O29" s="41">
        <f t="shared" si="29"/>
        <v>0</v>
      </c>
      <c r="P29" s="42">
        <f t="shared" si="29"/>
        <v>0</v>
      </c>
      <c r="Q29" s="41">
        <f t="shared" si="29"/>
        <v>15</v>
      </c>
      <c r="R29" s="42">
        <f t="shared" si="29"/>
        <v>2286000</v>
      </c>
      <c r="S29" s="45">
        <f t="shared" si="29"/>
        <v>281</v>
      </c>
      <c r="T29" s="45">
        <f t="shared" si="29"/>
        <v>29353946</v>
      </c>
      <c r="U29" s="46">
        <f t="shared" si="29"/>
        <v>5487</v>
      </c>
      <c r="V29" s="47">
        <f t="shared" si="29"/>
        <v>706056071</v>
      </c>
      <c r="W29" s="54">
        <f t="shared" si="29"/>
        <v>280</v>
      </c>
      <c r="X29" s="55">
        <f>W29/'Single-Family'!U16</f>
        <v>0.05377376608</v>
      </c>
      <c r="Y29" s="56">
        <f>SUM(Y17:Y28)</f>
        <v>23422537</v>
      </c>
      <c r="Z29" s="55">
        <f>Y29/'Single-Family'!V16</f>
        <v>0.03431202224</v>
      </c>
      <c r="AA29" s="56">
        <f t="shared" ref="AA29:AA30" si="31">Y29</f>
        <v>23422537</v>
      </c>
      <c r="AB29" s="36"/>
      <c r="AC29" s="37"/>
      <c r="AD29" s="37"/>
      <c r="AE29" s="15"/>
      <c r="AF29" s="15"/>
      <c r="AG29" s="15"/>
      <c r="AH29" s="15"/>
      <c r="AI29" s="15"/>
      <c r="AJ29" s="15"/>
      <c r="AK29" s="15"/>
      <c r="AL29" s="15"/>
      <c r="AM29" s="15"/>
      <c r="AN29" s="15"/>
      <c r="AO29" s="15"/>
      <c r="AP29" s="15"/>
      <c r="AQ29" s="15"/>
      <c r="AR29" s="15"/>
    </row>
    <row r="30" ht="12.75" customHeight="1">
      <c r="A30" s="15" t="s">
        <v>19</v>
      </c>
      <c r="B30" s="24">
        <v>2006.0</v>
      </c>
      <c r="C30" s="25">
        <v>5.0</v>
      </c>
      <c r="D30" s="26">
        <v>579840.0</v>
      </c>
      <c r="E30" s="27"/>
      <c r="F30" s="28"/>
      <c r="G30" s="25">
        <v>164.0</v>
      </c>
      <c r="H30" s="26">
        <v>1.8656785E7</v>
      </c>
      <c r="I30" s="25">
        <v>91.0</v>
      </c>
      <c r="J30" s="26">
        <v>1.5845942E7</v>
      </c>
      <c r="K30" s="25">
        <v>1.0</v>
      </c>
      <c r="L30" s="26">
        <v>91608.0</v>
      </c>
      <c r="M30" s="25">
        <v>7.0</v>
      </c>
      <c r="N30" s="26">
        <v>1247516.0</v>
      </c>
      <c r="O30" s="25">
        <v>0.0</v>
      </c>
      <c r="P30" s="26">
        <v>0.0</v>
      </c>
      <c r="Q30" s="25">
        <v>0.0</v>
      </c>
      <c r="R30" s="26">
        <v>0.0</v>
      </c>
      <c r="S30" s="29">
        <v>11.0</v>
      </c>
      <c r="T30" s="29">
        <v>1258095.0</v>
      </c>
      <c r="U30" s="30">
        <f t="shared" ref="U30:V30" si="30">SUM(C30+G30+I30+K30+M30+O30+Q30+S30)</f>
        <v>279</v>
      </c>
      <c r="V30" s="31">
        <f t="shared" si="30"/>
        <v>37679786</v>
      </c>
      <c r="W30" s="51">
        <f>U30-'Single-Family'!U17</f>
        <v>50</v>
      </c>
      <c r="X30" s="52">
        <f>W30/'Single-Family'!U17</f>
        <v>0.2183406114</v>
      </c>
      <c r="Y30" s="53">
        <f>V30-'Single-Family'!V17</f>
        <v>5862330</v>
      </c>
      <c r="Z30" s="52">
        <f>Y30/'Single-Family'!V17</f>
        <v>0.1842488601</v>
      </c>
      <c r="AA30" s="53">
        <f t="shared" si="31"/>
        <v>5862330</v>
      </c>
      <c r="AB30" s="36"/>
      <c r="AC30" s="35"/>
      <c r="AD30" s="35"/>
      <c r="AE30" s="36"/>
      <c r="AF30" s="37"/>
      <c r="AG30" s="37"/>
      <c r="AH30" s="37"/>
      <c r="AI30" s="37"/>
      <c r="AJ30" s="37"/>
      <c r="AK30" s="37"/>
      <c r="AL30" s="37"/>
      <c r="AM30" s="37"/>
      <c r="AN30" s="37"/>
      <c r="AO30" s="37"/>
      <c r="AP30" s="37"/>
      <c r="AQ30" s="37"/>
      <c r="AR30" s="15"/>
    </row>
    <row r="31" ht="12.75" customHeight="1">
      <c r="A31" s="15" t="s">
        <v>20</v>
      </c>
      <c r="B31" s="24">
        <v>2006.0</v>
      </c>
      <c r="C31" s="25">
        <v>11.0</v>
      </c>
      <c r="D31" s="26">
        <v>1242500.0</v>
      </c>
      <c r="E31" s="27"/>
      <c r="F31" s="28"/>
      <c r="G31" s="25">
        <v>151.0</v>
      </c>
      <c r="H31" s="26">
        <v>1.8000871E7</v>
      </c>
      <c r="I31" s="25">
        <v>155.0</v>
      </c>
      <c r="J31" s="26">
        <v>2.3475642E7</v>
      </c>
      <c r="K31" s="25">
        <v>1.0</v>
      </c>
      <c r="L31" s="26">
        <v>103000.0</v>
      </c>
      <c r="M31" s="25">
        <v>5.0</v>
      </c>
      <c r="N31" s="26">
        <v>746664.0</v>
      </c>
      <c r="O31" s="25">
        <v>0.0</v>
      </c>
      <c r="P31" s="26">
        <v>0.0</v>
      </c>
      <c r="Q31" s="25">
        <v>10.0</v>
      </c>
      <c r="R31" s="26">
        <v>1290500.0</v>
      </c>
      <c r="S31" s="29">
        <v>20.0</v>
      </c>
      <c r="T31" s="29">
        <v>2233750.0</v>
      </c>
      <c r="U31" s="30">
        <f t="shared" ref="U31:V31" si="32">SUM(C31+G31+I31+K31+M31+O31+Q31+S31)</f>
        <v>353</v>
      </c>
      <c r="V31" s="31">
        <f t="shared" si="32"/>
        <v>47092927</v>
      </c>
      <c r="W31" s="51">
        <f>U31-'Single-Family'!U18</f>
        <v>-3</v>
      </c>
      <c r="X31" s="52">
        <f>W31/'Single-Family'!U18</f>
        <v>-0.008426966292</v>
      </c>
      <c r="Y31" s="53">
        <f>V31-'Single-Family'!V18</f>
        <v>2572696</v>
      </c>
      <c r="Z31" s="52">
        <f>Y31/'Single-Family'!V18</f>
        <v>0.05778712154</v>
      </c>
      <c r="AA31" s="53">
        <f t="shared" ref="AA31:AA41" si="34">AA30+Y31</f>
        <v>8435026</v>
      </c>
      <c r="AB31" s="36"/>
      <c r="AC31" s="35"/>
      <c r="AD31" s="35"/>
      <c r="AE31" s="36"/>
      <c r="AF31" s="37"/>
      <c r="AG31" s="37"/>
      <c r="AH31" s="37"/>
      <c r="AI31" s="37"/>
      <c r="AJ31" s="37"/>
      <c r="AK31" s="37"/>
      <c r="AL31" s="37"/>
      <c r="AM31" s="37"/>
      <c r="AN31" s="37"/>
      <c r="AO31" s="37"/>
      <c r="AP31" s="37"/>
      <c r="AQ31" s="37"/>
      <c r="AR31" s="36"/>
    </row>
    <row r="32" ht="12.75" customHeight="1">
      <c r="A32" s="15" t="s">
        <v>21</v>
      </c>
      <c r="B32" s="24">
        <v>2006.0</v>
      </c>
      <c r="C32" s="25">
        <v>6.0</v>
      </c>
      <c r="D32" s="26">
        <v>696149.0</v>
      </c>
      <c r="E32" s="27"/>
      <c r="F32" s="28"/>
      <c r="G32" s="25">
        <v>175.0</v>
      </c>
      <c r="H32" s="26">
        <v>1.9964803E7</v>
      </c>
      <c r="I32" s="25">
        <v>124.0</v>
      </c>
      <c r="J32" s="26">
        <v>2.0870458E7</v>
      </c>
      <c r="K32" s="25">
        <v>0.0</v>
      </c>
      <c r="L32" s="26">
        <v>0.0</v>
      </c>
      <c r="M32" s="25">
        <v>9.0</v>
      </c>
      <c r="N32" s="26">
        <v>2056391.0</v>
      </c>
      <c r="O32" s="25">
        <v>0.0</v>
      </c>
      <c r="P32" s="26">
        <v>0.0</v>
      </c>
      <c r="Q32" s="25">
        <v>0.0</v>
      </c>
      <c r="R32" s="26">
        <v>0.0</v>
      </c>
      <c r="S32" s="29">
        <v>30.0</v>
      </c>
      <c r="T32" s="29">
        <v>3412166.0</v>
      </c>
      <c r="U32" s="30">
        <f t="shared" ref="U32:V32" si="33">SUM(C32+G32+I32+K32+M32+O32+Q32+S32)</f>
        <v>344</v>
      </c>
      <c r="V32" s="31">
        <f t="shared" si="33"/>
        <v>46999967</v>
      </c>
      <c r="W32" s="51">
        <f>U32-'Single-Family'!U19</f>
        <v>-225</v>
      </c>
      <c r="X32" s="52">
        <f>W32/'Single-Family'!U19</f>
        <v>-0.39543058</v>
      </c>
      <c r="Y32" s="53">
        <f>V32-'Single-Family'!V19</f>
        <v>-27667300</v>
      </c>
      <c r="Z32" s="52">
        <f>Y32/'Single-Family'!V19</f>
        <v>-0.3705412172</v>
      </c>
      <c r="AA32" s="53">
        <f t="shared" si="34"/>
        <v>-19232274</v>
      </c>
      <c r="AB32" s="36"/>
      <c r="AC32" s="35"/>
      <c r="AD32" s="35"/>
      <c r="AE32" s="38"/>
      <c r="AF32" s="39"/>
      <c r="AG32" s="39"/>
      <c r="AH32" s="39"/>
      <c r="AI32" s="39"/>
      <c r="AJ32" s="39"/>
      <c r="AK32" s="39"/>
      <c r="AL32" s="39"/>
      <c r="AM32" s="39"/>
      <c r="AN32" s="39"/>
      <c r="AO32" s="39"/>
      <c r="AP32" s="39"/>
      <c r="AQ32" s="39"/>
      <c r="AR32" s="36"/>
    </row>
    <row r="33" ht="12.75" customHeight="1">
      <c r="A33" s="15" t="s">
        <v>22</v>
      </c>
      <c r="B33" s="24">
        <v>2006.0</v>
      </c>
      <c r="C33" s="25">
        <v>8.0</v>
      </c>
      <c r="D33" s="26">
        <v>823731.0</v>
      </c>
      <c r="E33" s="27"/>
      <c r="F33" s="28"/>
      <c r="G33" s="25">
        <v>157.0</v>
      </c>
      <c r="H33" s="26">
        <v>1.8102072E7</v>
      </c>
      <c r="I33" s="25">
        <v>150.0</v>
      </c>
      <c r="J33" s="26">
        <v>2.3676117E7</v>
      </c>
      <c r="K33" s="25">
        <v>0.0</v>
      </c>
      <c r="L33" s="26">
        <v>0.0</v>
      </c>
      <c r="M33" s="25">
        <v>6.0</v>
      </c>
      <c r="N33" s="26">
        <v>924968.0</v>
      </c>
      <c r="O33" s="25">
        <v>0.0</v>
      </c>
      <c r="P33" s="26">
        <v>0.0</v>
      </c>
      <c r="Q33" s="25">
        <v>0.0</v>
      </c>
      <c r="R33" s="26">
        <v>0.0</v>
      </c>
      <c r="S33" s="29">
        <v>26.0</v>
      </c>
      <c r="T33" s="29">
        <v>3079339.0</v>
      </c>
      <c r="U33" s="30">
        <f t="shared" ref="U33:V33" si="35">SUM(C33+G33+I33+K33+M33+O33+Q33+S33)</f>
        <v>347</v>
      </c>
      <c r="V33" s="31">
        <f t="shared" si="35"/>
        <v>46606227</v>
      </c>
      <c r="W33" s="51">
        <f>U33-'Single-Family'!U20</f>
        <v>-138</v>
      </c>
      <c r="X33" s="52">
        <f>W33/'Single-Family'!U20</f>
        <v>-0.2845360825</v>
      </c>
      <c r="Y33" s="53">
        <f>V33-'Single-Family'!V20</f>
        <v>-19993004</v>
      </c>
      <c r="Z33" s="52">
        <f>Y33/'Single-Family'!V20</f>
        <v>-0.3001987215</v>
      </c>
      <c r="AA33" s="53">
        <f t="shared" si="34"/>
        <v>-39225278</v>
      </c>
      <c r="AB33" s="36"/>
      <c r="AC33" s="35"/>
      <c r="AD33" s="35"/>
      <c r="AE33" s="36"/>
      <c r="AF33" s="15"/>
      <c r="AG33" s="15"/>
      <c r="AH33" s="15"/>
      <c r="AI33" s="15"/>
      <c r="AJ33" s="15"/>
      <c r="AK33" s="15"/>
      <c r="AL33" s="15"/>
      <c r="AM33" s="15"/>
      <c r="AN33" s="15"/>
      <c r="AO33" s="15"/>
      <c r="AP33" s="15"/>
      <c r="AQ33" s="15"/>
      <c r="AR33" s="36"/>
    </row>
    <row r="34" ht="12.75" customHeight="1">
      <c r="A34" s="15" t="s">
        <v>23</v>
      </c>
      <c r="B34" s="24">
        <v>2006.0</v>
      </c>
      <c r="C34" s="25">
        <v>17.0</v>
      </c>
      <c r="D34" s="26">
        <v>2029955.0</v>
      </c>
      <c r="E34" s="27"/>
      <c r="F34" s="28"/>
      <c r="G34" s="25">
        <v>180.0</v>
      </c>
      <c r="H34" s="26">
        <v>2.1781376E7</v>
      </c>
      <c r="I34" s="25">
        <v>156.0</v>
      </c>
      <c r="J34" s="26">
        <v>2.5412842E7</v>
      </c>
      <c r="K34" s="25">
        <v>2.0</v>
      </c>
      <c r="L34" s="26">
        <v>258000.0</v>
      </c>
      <c r="M34" s="25">
        <v>7.0</v>
      </c>
      <c r="N34" s="26">
        <v>1061609.0</v>
      </c>
      <c r="O34" s="25">
        <v>0.0</v>
      </c>
      <c r="P34" s="26">
        <v>0.0</v>
      </c>
      <c r="Q34" s="25">
        <v>0.0</v>
      </c>
      <c r="R34" s="26">
        <v>0.0</v>
      </c>
      <c r="S34" s="29">
        <v>24.0</v>
      </c>
      <c r="T34" s="29">
        <v>2978576.0</v>
      </c>
      <c r="U34" s="30">
        <f t="shared" ref="U34:V34" si="36">SUM(C34+G34+I34+K34+M34+O34+Q34+S34)</f>
        <v>386</v>
      </c>
      <c r="V34" s="31">
        <f t="shared" si="36"/>
        <v>53522358</v>
      </c>
      <c r="W34" s="51">
        <f>U34-'Single-Family'!U21</f>
        <v>-196</v>
      </c>
      <c r="X34" s="52">
        <f>W34/'Single-Family'!U21</f>
        <v>-0.3367697595</v>
      </c>
      <c r="Y34" s="53">
        <f>V34-'Single-Family'!V21</f>
        <v>-18933029</v>
      </c>
      <c r="Z34" s="52">
        <f>Y34/'Single-Family'!V21</f>
        <v>-0.2613060227</v>
      </c>
      <c r="AA34" s="53">
        <f t="shared" si="34"/>
        <v>-58158307</v>
      </c>
      <c r="AB34" s="36"/>
      <c r="AC34" s="35"/>
      <c r="AD34" s="35"/>
      <c r="AE34" s="36"/>
      <c r="AF34" s="15"/>
      <c r="AG34" s="15"/>
      <c r="AH34" s="15"/>
      <c r="AI34" s="15"/>
      <c r="AJ34" s="15"/>
      <c r="AK34" s="15"/>
      <c r="AL34" s="15"/>
      <c r="AM34" s="15"/>
      <c r="AN34" s="15"/>
      <c r="AO34" s="15"/>
      <c r="AP34" s="15"/>
      <c r="AQ34" s="15"/>
      <c r="AR34" s="36"/>
    </row>
    <row r="35" ht="12.75" customHeight="1">
      <c r="A35" s="15" t="s">
        <v>24</v>
      </c>
      <c r="B35" s="24">
        <v>2006.0</v>
      </c>
      <c r="C35" s="25">
        <v>8.0</v>
      </c>
      <c r="D35" s="26">
        <v>1007284.0</v>
      </c>
      <c r="E35" s="27"/>
      <c r="F35" s="28"/>
      <c r="G35" s="25">
        <v>201.0</v>
      </c>
      <c r="H35" s="26">
        <v>2.2067943E7</v>
      </c>
      <c r="I35" s="25">
        <v>129.0</v>
      </c>
      <c r="J35" s="26">
        <v>2.1707251E7</v>
      </c>
      <c r="K35" s="25">
        <v>3.0</v>
      </c>
      <c r="L35" s="26">
        <v>411000.0</v>
      </c>
      <c r="M35" s="25">
        <v>9.0</v>
      </c>
      <c r="N35" s="26">
        <v>1145203.0</v>
      </c>
      <c r="O35" s="25">
        <v>0.0</v>
      </c>
      <c r="P35" s="26">
        <v>0.0</v>
      </c>
      <c r="Q35" s="25">
        <v>10.0</v>
      </c>
      <c r="R35" s="26">
        <v>1506000.0</v>
      </c>
      <c r="S35" s="29">
        <v>18.0</v>
      </c>
      <c r="T35" s="29">
        <v>2209637.0</v>
      </c>
      <c r="U35" s="30">
        <f t="shared" ref="U35:V35" si="37">SUM(C35+G35+I35+K35+M35+O35+Q35+S35)</f>
        <v>378</v>
      </c>
      <c r="V35" s="31">
        <f t="shared" si="37"/>
        <v>50054318</v>
      </c>
      <c r="W35" s="51">
        <f>U35-'Single-Family'!U22</f>
        <v>-145</v>
      </c>
      <c r="X35" s="52">
        <f>W35/'Single-Family'!U22</f>
        <v>-0.2772466539</v>
      </c>
      <c r="Y35" s="53">
        <f>V35-'Single-Family'!V22</f>
        <v>-16850645</v>
      </c>
      <c r="Z35" s="52">
        <f>Y35/'Single-Family'!V22</f>
        <v>-0.2518594174</v>
      </c>
      <c r="AA35" s="53">
        <f t="shared" si="34"/>
        <v>-75008952</v>
      </c>
      <c r="AB35" s="36"/>
      <c r="AC35" s="35"/>
      <c r="AD35" s="35"/>
      <c r="AE35" s="36"/>
      <c r="AF35" s="36"/>
      <c r="AG35" s="36"/>
      <c r="AH35" s="36"/>
      <c r="AI35" s="36"/>
      <c r="AJ35" s="36"/>
      <c r="AK35" s="36"/>
      <c r="AL35" s="36"/>
      <c r="AM35" s="36"/>
      <c r="AN35" s="36"/>
      <c r="AO35" s="36"/>
      <c r="AP35" s="36"/>
      <c r="AQ35" s="36"/>
      <c r="AR35" s="36"/>
    </row>
    <row r="36" ht="12.75" customHeight="1">
      <c r="A36" s="15" t="s">
        <v>25</v>
      </c>
      <c r="B36" s="24">
        <v>2006.0</v>
      </c>
      <c r="C36" s="25">
        <v>6.0</v>
      </c>
      <c r="D36" s="26">
        <v>742452.0</v>
      </c>
      <c r="E36" s="27"/>
      <c r="F36" s="28"/>
      <c r="G36" s="25">
        <v>160.0</v>
      </c>
      <c r="H36" s="26">
        <v>1.9303127E7</v>
      </c>
      <c r="I36" s="25">
        <v>134.0</v>
      </c>
      <c r="J36" s="26">
        <v>2.1913131E7</v>
      </c>
      <c r="K36" s="25">
        <v>2.0</v>
      </c>
      <c r="L36" s="26">
        <v>185000.0</v>
      </c>
      <c r="M36" s="25">
        <v>6.0</v>
      </c>
      <c r="N36" s="26">
        <v>1333112.0</v>
      </c>
      <c r="O36" s="25">
        <v>0.0</v>
      </c>
      <c r="P36" s="26">
        <v>0.0</v>
      </c>
      <c r="Q36" s="25">
        <v>0.0</v>
      </c>
      <c r="R36" s="26">
        <v>0.0</v>
      </c>
      <c r="S36" s="29">
        <v>21.0</v>
      </c>
      <c r="T36" s="29">
        <v>2319923.0</v>
      </c>
      <c r="U36" s="30">
        <f t="shared" ref="U36:V36" si="38">SUM(C36+G36+I36+K36+M36+O36+Q36+S36)</f>
        <v>329</v>
      </c>
      <c r="V36" s="31">
        <f t="shared" si="38"/>
        <v>45796745</v>
      </c>
      <c r="W36" s="51">
        <f>U36-'Single-Family'!U23</f>
        <v>-207</v>
      </c>
      <c r="X36" s="52">
        <f>W36/'Single-Family'!U23</f>
        <v>-0.3861940299</v>
      </c>
      <c r="Y36" s="53">
        <f>V36-'Single-Family'!V23</f>
        <v>-18034248</v>
      </c>
      <c r="Z36" s="52">
        <f>Y36/'Single-Family'!V23</f>
        <v>-0.2825312149</v>
      </c>
      <c r="AA36" s="53">
        <f t="shared" si="34"/>
        <v>-93043200</v>
      </c>
      <c r="AB36" s="36"/>
      <c r="AC36" s="35"/>
      <c r="AD36" s="35"/>
      <c r="AE36" s="36"/>
      <c r="AF36" s="36"/>
      <c r="AG36" s="36"/>
      <c r="AH36" s="36"/>
      <c r="AI36" s="36"/>
      <c r="AJ36" s="36"/>
      <c r="AK36" s="36"/>
      <c r="AL36" s="36"/>
      <c r="AM36" s="36"/>
      <c r="AN36" s="36"/>
      <c r="AO36" s="36"/>
      <c r="AP36" s="36"/>
      <c r="AQ36" s="36"/>
      <c r="AR36" s="36"/>
    </row>
    <row r="37" ht="12.75" customHeight="1">
      <c r="A37" s="15" t="s">
        <v>26</v>
      </c>
      <c r="B37" s="24">
        <v>2006.0</v>
      </c>
      <c r="C37" s="25">
        <v>6.0</v>
      </c>
      <c r="D37" s="26">
        <v>813645.0</v>
      </c>
      <c r="E37" s="27"/>
      <c r="F37" s="28"/>
      <c r="G37" s="25">
        <v>185.0</v>
      </c>
      <c r="H37" s="26">
        <v>2.0278627E7</v>
      </c>
      <c r="I37" s="25">
        <v>143.0</v>
      </c>
      <c r="J37" s="26">
        <v>2.3153175E7</v>
      </c>
      <c r="K37" s="25">
        <v>0.0</v>
      </c>
      <c r="L37" s="26">
        <v>0.0</v>
      </c>
      <c r="M37" s="25">
        <v>9.0</v>
      </c>
      <c r="N37" s="26">
        <v>1336993.0</v>
      </c>
      <c r="O37" s="25">
        <v>0.0</v>
      </c>
      <c r="P37" s="26">
        <v>0.0</v>
      </c>
      <c r="Q37" s="25">
        <v>0.0</v>
      </c>
      <c r="R37" s="26">
        <v>0.0</v>
      </c>
      <c r="S37" s="29">
        <v>14.0</v>
      </c>
      <c r="T37" s="29">
        <v>1735071.0</v>
      </c>
      <c r="U37" s="30">
        <f t="shared" ref="U37:V37" si="39">SUM(C37+G37+I37+K37+M37+O37+Q37+S37)</f>
        <v>357</v>
      </c>
      <c r="V37" s="31">
        <f t="shared" si="39"/>
        <v>47317511</v>
      </c>
      <c r="W37" s="51">
        <f>U37-'Single-Family'!U24</f>
        <v>-161</v>
      </c>
      <c r="X37" s="52">
        <f>W37/'Single-Family'!U24</f>
        <v>-0.3108108108</v>
      </c>
      <c r="Y37" s="53">
        <f>V37-'Single-Family'!V24</f>
        <v>-21268153</v>
      </c>
      <c r="Z37" s="52">
        <f>Y37/'Single-Family'!V24</f>
        <v>-0.3100961886</v>
      </c>
      <c r="AA37" s="53">
        <f t="shared" si="34"/>
        <v>-114311353</v>
      </c>
      <c r="AB37" s="36"/>
      <c r="AC37" s="35"/>
      <c r="AD37" s="35"/>
      <c r="AE37" s="36"/>
      <c r="AF37" s="36"/>
      <c r="AG37" s="36"/>
      <c r="AH37" s="36"/>
      <c r="AI37" s="36"/>
      <c r="AJ37" s="36"/>
      <c r="AK37" s="36"/>
      <c r="AL37" s="36"/>
      <c r="AM37" s="36"/>
      <c r="AN37" s="36"/>
      <c r="AO37" s="36"/>
      <c r="AP37" s="36"/>
      <c r="AQ37" s="36"/>
      <c r="AR37" s="36"/>
    </row>
    <row r="38" ht="12.75" customHeight="1">
      <c r="A38" s="15" t="s">
        <v>27</v>
      </c>
      <c r="B38" s="24">
        <v>2006.0</v>
      </c>
      <c r="C38" s="25">
        <v>9.0</v>
      </c>
      <c r="D38" s="26">
        <v>1064860.0</v>
      </c>
      <c r="E38" s="27"/>
      <c r="F38" s="28"/>
      <c r="G38" s="25">
        <v>186.0</v>
      </c>
      <c r="H38" s="26">
        <v>1.880035E7</v>
      </c>
      <c r="I38" s="25">
        <v>87.0</v>
      </c>
      <c r="J38" s="26">
        <v>1.576722E7</v>
      </c>
      <c r="K38" s="25">
        <v>0.0</v>
      </c>
      <c r="L38" s="26">
        <v>0.0</v>
      </c>
      <c r="M38" s="25">
        <v>6.0</v>
      </c>
      <c r="N38" s="26">
        <v>712130.0</v>
      </c>
      <c r="O38" s="25">
        <v>0.0</v>
      </c>
      <c r="P38" s="26">
        <v>0.0</v>
      </c>
      <c r="Q38" s="25">
        <v>0.0</v>
      </c>
      <c r="R38" s="26">
        <v>0.0</v>
      </c>
      <c r="S38" s="29">
        <v>9.0</v>
      </c>
      <c r="T38" s="29">
        <v>973636.0</v>
      </c>
      <c r="U38" s="30">
        <f t="shared" ref="U38:V38" si="40">SUM(C38+G38+I38+K38+M38+O38+Q38+S38)</f>
        <v>297</v>
      </c>
      <c r="V38" s="31">
        <f t="shared" si="40"/>
        <v>37318196</v>
      </c>
      <c r="W38" s="51">
        <f>U38-'Single-Family'!U25</f>
        <v>-190</v>
      </c>
      <c r="X38" s="52">
        <f>W38/'Single-Family'!U25</f>
        <v>-0.3901437372</v>
      </c>
      <c r="Y38" s="53">
        <f>V38-'Single-Family'!V25</f>
        <v>-25583617</v>
      </c>
      <c r="Z38" s="52">
        <f>Y38/'Single-Family'!V25</f>
        <v>-0.4067230463</v>
      </c>
      <c r="AA38" s="53">
        <f t="shared" si="34"/>
        <v>-139894970</v>
      </c>
      <c r="AB38" s="36"/>
      <c r="AC38" s="35"/>
      <c r="AD38" s="35"/>
      <c r="AE38" s="36"/>
      <c r="AF38" s="36"/>
      <c r="AG38" s="36"/>
      <c r="AH38" s="36"/>
      <c r="AI38" s="36"/>
      <c r="AJ38" s="36"/>
      <c r="AK38" s="36"/>
      <c r="AL38" s="36"/>
      <c r="AM38" s="36"/>
      <c r="AN38" s="36"/>
      <c r="AO38" s="36"/>
      <c r="AP38" s="36"/>
      <c r="AQ38" s="36"/>
      <c r="AR38" s="36"/>
    </row>
    <row r="39" ht="12.75" customHeight="1">
      <c r="A39" s="15" t="s">
        <v>28</v>
      </c>
      <c r="B39" s="24">
        <v>2006.0</v>
      </c>
      <c r="C39" s="25">
        <v>8.0</v>
      </c>
      <c r="D39" s="26">
        <v>878966.0</v>
      </c>
      <c r="E39" s="27"/>
      <c r="F39" s="28"/>
      <c r="G39" s="25">
        <v>169.0</v>
      </c>
      <c r="H39" s="26">
        <v>1.8603589E7</v>
      </c>
      <c r="I39" s="25">
        <v>100.0</v>
      </c>
      <c r="J39" s="26">
        <v>1.6559943E7</v>
      </c>
      <c r="K39" s="25">
        <v>1.0</v>
      </c>
      <c r="L39" s="26">
        <v>84000.0</v>
      </c>
      <c r="M39" s="25">
        <v>7.0</v>
      </c>
      <c r="N39" s="26">
        <v>1194339.0</v>
      </c>
      <c r="O39" s="25">
        <v>0.0</v>
      </c>
      <c r="P39" s="26">
        <v>0.0</v>
      </c>
      <c r="Q39" s="25">
        <v>0.0</v>
      </c>
      <c r="R39" s="26">
        <v>0.0</v>
      </c>
      <c r="S39" s="29">
        <v>19.0</v>
      </c>
      <c r="T39" s="29">
        <v>2443656.0</v>
      </c>
      <c r="U39" s="30">
        <f t="shared" ref="U39:V39" si="41">SUM(C39+G39+I39+K39+M39+O39+Q39+S39)</f>
        <v>304</v>
      </c>
      <c r="V39" s="31">
        <f t="shared" si="41"/>
        <v>39764493</v>
      </c>
      <c r="W39" s="51">
        <f>U39-'Single-Family'!U26</f>
        <v>-195</v>
      </c>
      <c r="X39" s="52">
        <f>W39/'Single-Family'!U26</f>
        <v>-0.3907815631</v>
      </c>
      <c r="Y39" s="53">
        <f>V39-'Single-Family'!V26</f>
        <v>-25193201</v>
      </c>
      <c r="Z39" s="52">
        <f>Y39/'Single-Family'!V26</f>
        <v>-0.3878401379</v>
      </c>
      <c r="AA39" s="53">
        <f t="shared" si="34"/>
        <v>-165088171</v>
      </c>
      <c r="AB39" s="36"/>
      <c r="AC39" s="35"/>
      <c r="AD39" s="35"/>
      <c r="AE39" s="36"/>
      <c r="AF39" s="36"/>
      <c r="AG39" s="36"/>
      <c r="AH39" s="36"/>
      <c r="AI39" s="36"/>
      <c r="AJ39" s="36"/>
      <c r="AK39" s="36"/>
      <c r="AL39" s="36"/>
      <c r="AM39" s="36"/>
      <c r="AN39" s="36"/>
      <c r="AO39" s="36"/>
      <c r="AP39" s="36"/>
      <c r="AQ39" s="36"/>
      <c r="AR39" s="36"/>
    </row>
    <row r="40" ht="12.75" customHeight="1">
      <c r="A40" s="15" t="s">
        <v>29</v>
      </c>
      <c r="B40" s="24">
        <v>2006.0</v>
      </c>
      <c r="C40" s="25">
        <v>8.0</v>
      </c>
      <c r="D40" s="26">
        <v>934132.0</v>
      </c>
      <c r="E40" s="27"/>
      <c r="F40" s="28"/>
      <c r="G40" s="25">
        <v>127.0</v>
      </c>
      <c r="H40" s="26">
        <v>1.4859855E7</v>
      </c>
      <c r="I40" s="25">
        <v>114.0</v>
      </c>
      <c r="J40" s="26">
        <v>1.9875812E7</v>
      </c>
      <c r="K40" s="25">
        <v>0.0</v>
      </c>
      <c r="L40" s="26">
        <v>0.0</v>
      </c>
      <c r="M40" s="25">
        <v>3.0</v>
      </c>
      <c r="N40" s="26">
        <v>511470.0</v>
      </c>
      <c r="O40" s="25">
        <v>0.0</v>
      </c>
      <c r="P40" s="26">
        <v>0.0</v>
      </c>
      <c r="Q40" s="25">
        <v>0.0</v>
      </c>
      <c r="R40" s="26">
        <v>0.0</v>
      </c>
      <c r="S40" s="29">
        <v>25.0</v>
      </c>
      <c r="T40" s="29">
        <v>3026680.0</v>
      </c>
      <c r="U40" s="30">
        <f t="shared" ref="U40:V40" si="42">SUM(C40+G40+I40+K40+M40+O40+Q40+S40)</f>
        <v>277</v>
      </c>
      <c r="V40" s="31">
        <f t="shared" si="42"/>
        <v>39207949</v>
      </c>
      <c r="W40" s="51">
        <f>U40-'Single-Family'!U27</f>
        <v>-104</v>
      </c>
      <c r="X40" s="52">
        <f>W40/'Single-Family'!U27</f>
        <v>-0.2729658793</v>
      </c>
      <c r="Y40" s="53">
        <f>V40-'Single-Family'!V27</f>
        <v>-7951578</v>
      </c>
      <c r="Z40" s="52">
        <f>Y40/'Single-Family'!V27</f>
        <v>-0.1686102153</v>
      </c>
      <c r="AA40" s="53">
        <f t="shared" si="34"/>
        <v>-173039749</v>
      </c>
      <c r="AB40" s="36"/>
      <c r="AC40" s="35"/>
      <c r="AD40" s="35"/>
      <c r="AE40" s="36"/>
      <c r="AF40" s="36"/>
      <c r="AG40" s="36"/>
      <c r="AH40" s="36"/>
      <c r="AI40" s="36"/>
      <c r="AJ40" s="36"/>
      <c r="AK40" s="36"/>
      <c r="AL40" s="36"/>
      <c r="AM40" s="36"/>
      <c r="AN40" s="36"/>
      <c r="AO40" s="36"/>
      <c r="AP40" s="36"/>
      <c r="AQ40" s="36"/>
      <c r="AR40" s="36"/>
    </row>
    <row r="41" ht="12.75" customHeight="1">
      <c r="A41" s="15" t="s">
        <v>30</v>
      </c>
      <c r="B41" s="24">
        <v>2006.0</v>
      </c>
      <c r="C41" s="25">
        <v>3.0</v>
      </c>
      <c r="D41" s="26">
        <v>521141.0</v>
      </c>
      <c r="E41" s="27"/>
      <c r="F41" s="28"/>
      <c r="G41" s="25">
        <v>127.0</v>
      </c>
      <c r="H41" s="26">
        <v>1.4914844E7</v>
      </c>
      <c r="I41" s="25">
        <v>55.0</v>
      </c>
      <c r="J41" s="26">
        <v>1.028365E7</v>
      </c>
      <c r="K41" s="25">
        <v>3.0</v>
      </c>
      <c r="L41" s="26">
        <v>393417.0</v>
      </c>
      <c r="M41" s="25">
        <v>0.0</v>
      </c>
      <c r="N41" s="26">
        <v>0.0</v>
      </c>
      <c r="O41" s="25">
        <v>0.0</v>
      </c>
      <c r="P41" s="26">
        <v>0.0</v>
      </c>
      <c r="Q41" s="25">
        <v>0.0</v>
      </c>
      <c r="R41" s="26">
        <v>0.0</v>
      </c>
      <c r="S41" s="29">
        <v>14.0</v>
      </c>
      <c r="T41" s="29">
        <v>1843662.0</v>
      </c>
      <c r="U41" s="30">
        <f t="shared" ref="U41:V41" si="43">SUM(C41+G41+I41+K41+M41+O41+Q41+S41)</f>
        <v>202</v>
      </c>
      <c r="V41" s="31">
        <f t="shared" si="43"/>
        <v>27956714</v>
      </c>
      <c r="W41" s="51">
        <f>U41-'Single-Family'!U28</f>
        <v>-120</v>
      </c>
      <c r="X41" s="52">
        <f>W41/'Single-Family'!U28</f>
        <v>-0.3726708075</v>
      </c>
      <c r="Y41" s="53">
        <f>V41-'Single-Family'!V28</f>
        <v>-13699131</v>
      </c>
      <c r="Z41" s="52">
        <f>Y41/'Single-Family'!V28</f>
        <v>-0.3288645567</v>
      </c>
      <c r="AA41" s="53">
        <f t="shared" si="34"/>
        <v>-186738880</v>
      </c>
      <c r="AB41" s="36"/>
      <c r="AC41" s="35"/>
      <c r="AD41" s="35"/>
      <c r="AE41" s="36"/>
      <c r="AF41" s="36"/>
      <c r="AG41" s="36"/>
      <c r="AH41" s="36"/>
      <c r="AI41" s="36"/>
      <c r="AJ41" s="36"/>
      <c r="AK41" s="36"/>
      <c r="AL41" s="36"/>
      <c r="AM41" s="36"/>
      <c r="AN41" s="36"/>
      <c r="AO41" s="36"/>
      <c r="AP41" s="36"/>
      <c r="AQ41" s="36"/>
      <c r="AR41" s="36"/>
    </row>
    <row r="42" ht="12.75" customHeight="1">
      <c r="A42" s="23" t="s">
        <v>31</v>
      </c>
      <c r="B42" s="40">
        <v>2006.0</v>
      </c>
      <c r="C42" s="41">
        <f t="shared" ref="C42:D42" si="44">SUM(C30:C41)</f>
        <v>95</v>
      </c>
      <c r="D42" s="42">
        <f t="shared" si="44"/>
        <v>11334655</v>
      </c>
      <c r="E42" s="43"/>
      <c r="F42" s="44"/>
      <c r="G42" s="41">
        <f t="shared" ref="G42:W42" si="45">SUM(G30:G41)</f>
        <v>1982</v>
      </c>
      <c r="H42" s="42">
        <f t="shared" si="45"/>
        <v>225334242</v>
      </c>
      <c r="I42" s="41">
        <f t="shared" si="45"/>
        <v>1438</v>
      </c>
      <c r="J42" s="42">
        <f t="shared" si="45"/>
        <v>238541183</v>
      </c>
      <c r="K42" s="41">
        <f t="shared" si="45"/>
        <v>13</v>
      </c>
      <c r="L42" s="42">
        <f t="shared" si="45"/>
        <v>1526025</v>
      </c>
      <c r="M42" s="41">
        <f t="shared" si="45"/>
        <v>74</v>
      </c>
      <c r="N42" s="42">
        <f t="shared" si="45"/>
        <v>12270395</v>
      </c>
      <c r="O42" s="41">
        <f t="shared" si="45"/>
        <v>0</v>
      </c>
      <c r="P42" s="42">
        <f t="shared" si="45"/>
        <v>0</v>
      </c>
      <c r="Q42" s="41">
        <f t="shared" si="45"/>
        <v>20</v>
      </c>
      <c r="R42" s="42">
        <f t="shared" si="45"/>
        <v>2796500</v>
      </c>
      <c r="S42" s="45">
        <f t="shared" si="45"/>
        <v>231</v>
      </c>
      <c r="T42" s="45">
        <f t="shared" si="45"/>
        <v>27514191</v>
      </c>
      <c r="U42" s="46">
        <f t="shared" si="45"/>
        <v>3853</v>
      </c>
      <c r="V42" s="47">
        <f t="shared" si="45"/>
        <v>519317191</v>
      </c>
      <c r="W42" s="54">
        <f t="shared" si="45"/>
        <v>-1634</v>
      </c>
      <c r="X42" s="55">
        <f>W42/'Single-Family'!U29</f>
        <v>-0.2977947877</v>
      </c>
      <c r="Y42" s="56">
        <f>SUM(Y30:Y41)</f>
        <v>-186738880</v>
      </c>
      <c r="Z42" s="55">
        <f>Y42/'Single-Family'!V29</f>
        <v>-0.2644816576</v>
      </c>
      <c r="AA42" s="56">
        <f t="shared" ref="AA42:AA43" si="47">Y42</f>
        <v>-186738880</v>
      </c>
      <c r="AB42" s="36"/>
      <c r="AC42" s="36"/>
      <c r="AD42" s="36"/>
      <c r="AE42" s="36"/>
      <c r="AF42" s="36"/>
      <c r="AG42" s="36"/>
      <c r="AH42" s="36"/>
      <c r="AI42" s="36"/>
      <c r="AJ42" s="36"/>
      <c r="AK42" s="36"/>
      <c r="AL42" s="36"/>
      <c r="AM42" s="36"/>
      <c r="AN42" s="36"/>
      <c r="AO42" s="36"/>
      <c r="AP42" s="36"/>
      <c r="AQ42" s="36"/>
      <c r="AR42" s="36"/>
    </row>
    <row r="43" ht="12.75" customHeight="1">
      <c r="A43" s="15" t="s">
        <v>19</v>
      </c>
      <c r="B43" s="24">
        <v>2007.0</v>
      </c>
      <c r="C43" s="25">
        <v>4.0</v>
      </c>
      <c r="D43" s="26">
        <v>541253.0</v>
      </c>
      <c r="E43" s="27"/>
      <c r="F43" s="28"/>
      <c r="G43" s="25">
        <v>99.0</v>
      </c>
      <c r="H43" s="26">
        <v>1.2073759E7</v>
      </c>
      <c r="I43" s="25">
        <v>52.0</v>
      </c>
      <c r="J43" s="26">
        <v>8498947.0</v>
      </c>
      <c r="K43" s="25">
        <v>0.0</v>
      </c>
      <c r="L43" s="26">
        <v>0.0</v>
      </c>
      <c r="M43" s="25">
        <v>4.0</v>
      </c>
      <c r="N43" s="26">
        <v>555428.0</v>
      </c>
      <c r="O43" s="25">
        <v>0.0</v>
      </c>
      <c r="P43" s="26">
        <v>0.0</v>
      </c>
      <c r="Q43" s="25">
        <v>0.0</v>
      </c>
      <c r="R43" s="26">
        <v>0.0</v>
      </c>
      <c r="S43" s="29">
        <v>11.0</v>
      </c>
      <c r="T43" s="29">
        <v>1300128.0</v>
      </c>
      <c r="U43" s="30">
        <f t="shared" ref="U43:V43" si="46">SUM(C43+G43+I43+K43+M43+O43+Q43+S43)</f>
        <v>170</v>
      </c>
      <c r="V43" s="31">
        <f t="shared" si="46"/>
        <v>22969515</v>
      </c>
      <c r="W43" s="51">
        <f>U43-'Single-Family'!U30</f>
        <v>-109</v>
      </c>
      <c r="X43" s="52">
        <f>W43/'Single-Family'!U30</f>
        <v>-0.3906810036</v>
      </c>
      <c r="Y43" s="53">
        <f>V43-'Single-Family'!V30</f>
        <v>-14710271</v>
      </c>
      <c r="Z43" s="52">
        <f>Y43/'Single-Family'!V30</f>
        <v>-0.3904021907</v>
      </c>
      <c r="AA43" s="53">
        <f t="shared" si="47"/>
        <v>-14710271</v>
      </c>
      <c r="AB43" s="36"/>
      <c r="AC43" s="35"/>
      <c r="AD43" s="35"/>
      <c r="AE43" s="36"/>
      <c r="AF43" s="37"/>
      <c r="AG43" s="37"/>
      <c r="AH43" s="37"/>
      <c r="AI43" s="37"/>
      <c r="AJ43" s="37"/>
      <c r="AK43" s="37"/>
      <c r="AL43" s="37"/>
      <c r="AM43" s="37"/>
      <c r="AN43" s="37"/>
      <c r="AO43" s="37"/>
      <c r="AP43" s="37"/>
      <c r="AQ43" s="37"/>
      <c r="AR43" s="36"/>
    </row>
    <row r="44" ht="12.75" customHeight="1">
      <c r="A44" s="15" t="s">
        <v>20</v>
      </c>
      <c r="B44" s="24">
        <v>2007.0</v>
      </c>
      <c r="C44" s="25">
        <v>4.0</v>
      </c>
      <c r="D44" s="26">
        <v>433244.0</v>
      </c>
      <c r="E44" s="27"/>
      <c r="F44" s="28"/>
      <c r="G44" s="25">
        <v>114.0</v>
      </c>
      <c r="H44" s="26">
        <v>1.2776435E7</v>
      </c>
      <c r="I44" s="25">
        <v>82.0</v>
      </c>
      <c r="J44" s="26">
        <v>1.2584196E7</v>
      </c>
      <c r="K44" s="25">
        <v>0.0</v>
      </c>
      <c r="L44" s="26">
        <v>0.0</v>
      </c>
      <c r="M44" s="25">
        <v>0.0</v>
      </c>
      <c r="N44" s="26">
        <v>0.0</v>
      </c>
      <c r="O44" s="25">
        <v>0.0</v>
      </c>
      <c r="P44" s="26">
        <v>0.0</v>
      </c>
      <c r="Q44" s="25">
        <v>0.0</v>
      </c>
      <c r="R44" s="26">
        <v>0.0</v>
      </c>
      <c r="S44" s="29">
        <v>7.0</v>
      </c>
      <c r="T44" s="29">
        <v>728306.0</v>
      </c>
      <c r="U44" s="30">
        <f t="shared" ref="U44:V44" si="48">SUM(C44+G44+I44+K44+M44+O44+Q44+S44)</f>
        <v>207</v>
      </c>
      <c r="V44" s="31">
        <f t="shared" si="48"/>
        <v>26522181</v>
      </c>
      <c r="W44" s="51">
        <f>U44-'Single-Family'!U31</f>
        <v>-146</v>
      </c>
      <c r="X44" s="52">
        <f>W44/'Single-Family'!U31</f>
        <v>-0.4135977337</v>
      </c>
      <c r="Y44" s="53">
        <f>V44-'Single-Family'!V31</f>
        <v>-20570746</v>
      </c>
      <c r="Z44" s="52">
        <f>Y44/'Single-Family'!V31</f>
        <v>-0.4368117955</v>
      </c>
      <c r="AA44" s="53">
        <f t="shared" ref="AA44:AA54" si="50">AA43+Y44</f>
        <v>-35281017</v>
      </c>
      <c r="AB44" s="36"/>
      <c r="AC44" s="35"/>
      <c r="AD44" s="35"/>
      <c r="AE44" s="36"/>
      <c r="AF44" s="37"/>
      <c r="AG44" s="37"/>
      <c r="AH44" s="37"/>
      <c r="AI44" s="37"/>
      <c r="AJ44" s="37"/>
      <c r="AK44" s="37"/>
      <c r="AL44" s="37"/>
      <c r="AM44" s="37"/>
      <c r="AN44" s="37"/>
      <c r="AO44" s="37"/>
      <c r="AP44" s="37"/>
      <c r="AQ44" s="37"/>
      <c r="AR44" s="36"/>
    </row>
    <row r="45" ht="12.75" customHeight="1">
      <c r="A45" s="15" t="s">
        <v>21</v>
      </c>
      <c r="B45" s="24">
        <v>2007.0</v>
      </c>
      <c r="C45" s="25">
        <v>1.0</v>
      </c>
      <c r="D45" s="26">
        <v>90342.0</v>
      </c>
      <c r="E45" s="27"/>
      <c r="F45" s="28"/>
      <c r="G45" s="25">
        <v>177.0</v>
      </c>
      <c r="H45" s="26">
        <v>2.0149794E7</v>
      </c>
      <c r="I45" s="25">
        <v>109.0</v>
      </c>
      <c r="J45" s="26">
        <v>1.4347742E7</v>
      </c>
      <c r="K45" s="25">
        <v>4.0</v>
      </c>
      <c r="L45" s="26">
        <v>266000.0</v>
      </c>
      <c r="M45" s="25">
        <v>4.0</v>
      </c>
      <c r="N45" s="26">
        <v>730786.0</v>
      </c>
      <c r="O45" s="25">
        <v>0.0</v>
      </c>
      <c r="P45" s="26">
        <v>0.0</v>
      </c>
      <c r="Q45" s="25">
        <v>0.0</v>
      </c>
      <c r="R45" s="26">
        <v>0.0</v>
      </c>
      <c r="S45" s="29">
        <v>14.0</v>
      </c>
      <c r="T45" s="29">
        <v>1664759.0</v>
      </c>
      <c r="U45" s="30">
        <f t="shared" ref="U45:V45" si="49">SUM(C45+G45+I45+K45+M45+O45+Q45+S45)</f>
        <v>309</v>
      </c>
      <c r="V45" s="31">
        <f t="shared" si="49"/>
        <v>37249423</v>
      </c>
      <c r="W45" s="51">
        <f>U45-'Single-Family'!U32</f>
        <v>-35</v>
      </c>
      <c r="X45" s="52">
        <f>W45/'Single-Family'!U32</f>
        <v>-0.101744186</v>
      </c>
      <c r="Y45" s="53">
        <f>V45-'Single-Family'!V32</f>
        <v>-9750544</v>
      </c>
      <c r="Z45" s="52">
        <f>Y45/'Single-Family'!V32</f>
        <v>-0.2074585286</v>
      </c>
      <c r="AA45" s="53">
        <f t="shared" si="50"/>
        <v>-45031561</v>
      </c>
      <c r="AB45" s="38"/>
      <c r="AC45" s="35"/>
      <c r="AD45" s="35"/>
      <c r="AE45" s="38"/>
      <c r="AF45" s="39"/>
      <c r="AG45" s="39"/>
      <c r="AH45" s="39"/>
      <c r="AI45" s="39"/>
      <c r="AJ45" s="39"/>
      <c r="AK45" s="39"/>
      <c r="AL45" s="39"/>
      <c r="AM45" s="39"/>
      <c r="AN45" s="39"/>
      <c r="AO45" s="39"/>
      <c r="AP45" s="39"/>
      <c r="AQ45" s="39"/>
      <c r="AR45" s="38"/>
    </row>
    <row r="46" ht="12.75" customHeight="1">
      <c r="A46" s="15" t="s">
        <v>22</v>
      </c>
      <c r="B46" s="24">
        <v>2007.0</v>
      </c>
      <c r="C46" s="25">
        <v>6.0</v>
      </c>
      <c r="D46" s="26">
        <v>708065.0</v>
      </c>
      <c r="E46" s="27"/>
      <c r="F46" s="28"/>
      <c r="G46" s="25">
        <v>229.0</v>
      </c>
      <c r="H46" s="26">
        <v>2.4647721E7</v>
      </c>
      <c r="I46" s="25">
        <v>145.0</v>
      </c>
      <c r="J46" s="26">
        <v>1.5315319E7</v>
      </c>
      <c r="K46" s="25">
        <v>0.0</v>
      </c>
      <c r="L46" s="26">
        <v>0.0</v>
      </c>
      <c r="M46" s="25">
        <v>5.0</v>
      </c>
      <c r="N46" s="26">
        <v>997966.0</v>
      </c>
      <c r="O46" s="25">
        <v>0.0</v>
      </c>
      <c r="P46" s="26">
        <v>0.0</v>
      </c>
      <c r="Q46" s="25">
        <v>0.0</v>
      </c>
      <c r="R46" s="26">
        <v>0.0</v>
      </c>
      <c r="S46" s="29">
        <v>19.0</v>
      </c>
      <c r="T46" s="29">
        <v>2430059.0</v>
      </c>
      <c r="U46" s="30">
        <f t="shared" ref="U46:V46" si="51">SUM(C46+G46+I46+K46+M46+O46+Q46+S46)</f>
        <v>404</v>
      </c>
      <c r="V46" s="31">
        <f t="shared" si="51"/>
        <v>44099130</v>
      </c>
      <c r="W46" s="51">
        <f>U46-'Single-Family'!U33</f>
        <v>57</v>
      </c>
      <c r="X46" s="52">
        <f>W46/'Single-Family'!U33</f>
        <v>0.1642651297</v>
      </c>
      <c r="Y46" s="53">
        <f>V46-'Single-Family'!V33</f>
        <v>-2507097</v>
      </c>
      <c r="Z46" s="52">
        <f>Y46/'Single-Family'!V33</f>
        <v>-0.05379317661</v>
      </c>
      <c r="AA46" s="53">
        <f t="shared" si="50"/>
        <v>-47538658</v>
      </c>
      <c r="AB46" s="36"/>
      <c r="AC46" s="35"/>
      <c r="AD46" s="35"/>
      <c r="AE46" s="36"/>
      <c r="AF46" s="15"/>
      <c r="AG46" s="15"/>
      <c r="AH46" s="15"/>
      <c r="AI46" s="15"/>
      <c r="AJ46" s="15"/>
      <c r="AK46" s="15"/>
      <c r="AL46" s="15"/>
      <c r="AM46" s="15"/>
      <c r="AN46" s="15"/>
      <c r="AO46" s="15"/>
      <c r="AP46" s="15"/>
      <c r="AQ46" s="15"/>
      <c r="AR46" s="36"/>
    </row>
    <row r="47" ht="12.75" customHeight="1">
      <c r="A47" s="15" t="s">
        <v>23</v>
      </c>
      <c r="B47" s="24">
        <v>2007.0</v>
      </c>
      <c r="C47" s="25">
        <v>12.0</v>
      </c>
      <c r="D47" s="26">
        <v>1242927.0</v>
      </c>
      <c r="E47" s="27"/>
      <c r="F47" s="28"/>
      <c r="G47" s="25">
        <v>274.0</v>
      </c>
      <c r="H47" s="26">
        <v>2.7852124E7</v>
      </c>
      <c r="I47" s="25">
        <v>156.0</v>
      </c>
      <c r="J47" s="26">
        <v>2.564615E7</v>
      </c>
      <c r="K47" s="25">
        <v>3.0</v>
      </c>
      <c r="L47" s="26">
        <v>589000.0</v>
      </c>
      <c r="M47" s="25">
        <v>7.0</v>
      </c>
      <c r="N47" s="26">
        <v>1360808.0</v>
      </c>
      <c r="O47" s="25">
        <v>0.0</v>
      </c>
      <c r="P47" s="26">
        <v>0.0</v>
      </c>
      <c r="Q47" s="25">
        <v>0.0</v>
      </c>
      <c r="R47" s="26">
        <v>0.0</v>
      </c>
      <c r="S47" s="29">
        <v>10.0</v>
      </c>
      <c r="T47" s="29">
        <v>1391090.0</v>
      </c>
      <c r="U47" s="30">
        <f t="shared" ref="U47:V47" si="52">SUM(C47+G47+I47+K47+M47+O47+Q47+S47)</f>
        <v>462</v>
      </c>
      <c r="V47" s="31">
        <f t="shared" si="52"/>
        <v>58082099</v>
      </c>
      <c r="W47" s="51">
        <f>U47-'Single-Family'!U34</f>
        <v>76</v>
      </c>
      <c r="X47" s="52">
        <f>W47/'Single-Family'!U34</f>
        <v>0.1968911917</v>
      </c>
      <c r="Y47" s="53">
        <f>V47-'Single-Family'!V34</f>
        <v>4559741</v>
      </c>
      <c r="Z47" s="52">
        <f>Y47/'Single-Family'!V34</f>
        <v>0.08519320094</v>
      </c>
      <c r="AA47" s="53">
        <f t="shared" si="50"/>
        <v>-42978917</v>
      </c>
      <c r="AB47" s="36"/>
      <c r="AC47" s="35"/>
      <c r="AD47" s="35"/>
      <c r="AE47" s="36"/>
      <c r="AF47" s="15"/>
      <c r="AG47" s="15"/>
      <c r="AH47" s="15"/>
      <c r="AI47" s="15"/>
      <c r="AJ47" s="15"/>
      <c r="AK47" s="15"/>
      <c r="AL47" s="15"/>
      <c r="AM47" s="15"/>
      <c r="AN47" s="15"/>
      <c r="AO47" s="15"/>
      <c r="AP47" s="15"/>
      <c r="AQ47" s="15"/>
      <c r="AR47" s="36"/>
    </row>
    <row r="48" ht="12.75" customHeight="1">
      <c r="A48" s="15" t="s">
        <v>24</v>
      </c>
      <c r="B48" s="24">
        <v>2007.0</v>
      </c>
      <c r="C48" s="25">
        <v>13.0</v>
      </c>
      <c r="D48" s="26">
        <v>1514019.0</v>
      </c>
      <c r="E48" s="27"/>
      <c r="F48" s="28"/>
      <c r="G48" s="25">
        <v>154.0</v>
      </c>
      <c r="H48" s="26">
        <v>1.6279931E7</v>
      </c>
      <c r="I48" s="25">
        <v>119.0</v>
      </c>
      <c r="J48" s="26">
        <v>2.0543206E7</v>
      </c>
      <c r="K48" s="25">
        <v>2.0</v>
      </c>
      <c r="L48" s="26">
        <v>263000.0</v>
      </c>
      <c r="M48" s="25">
        <v>6.0</v>
      </c>
      <c r="N48" s="26">
        <v>715486.0</v>
      </c>
      <c r="O48" s="25">
        <v>0.0</v>
      </c>
      <c r="P48" s="26">
        <v>0.0</v>
      </c>
      <c r="Q48" s="25">
        <v>0.0</v>
      </c>
      <c r="R48" s="26">
        <v>0.0</v>
      </c>
      <c r="S48" s="29">
        <v>15.0</v>
      </c>
      <c r="T48" s="29">
        <v>1874574.0</v>
      </c>
      <c r="U48" s="30">
        <f t="shared" ref="U48:V48" si="53">SUM(C48+G48+I48+K48+M48+O48+Q48+S48)</f>
        <v>309</v>
      </c>
      <c r="V48" s="31">
        <f t="shared" si="53"/>
        <v>41190216</v>
      </c>
      <c r="W48" s="51">
        <f>U48-'Single-Family'!U35</f>
        <v>-69</v>
      </c>
      <c r="X48" s="52">
        <f>W48/'Single-Family'!U35</f>
        <v>-0.1825396825</v>
      </c>
      <c r="Y48" s="53">
        <f>V48-'Single-Family'!V35</f>
        <v>-8864102</v>
      </c>
      <c r="Z48" s="52">
        <f>Y48/'Single-Family'!V35</f>
        <v>-0.1770896569</v>
      </c>
      <c r="AA48" s="53">
        <f t="shared" si="50"/>
        <v>-51843019</v>
      </c>
      <c r="AB48" s="36"/>
      <c r="AC48" s="35"/>
      <c r="AD48" s="35"/>
      <c r="AE48" s="36"/>
      <c r="AF48" s="36"/>
      <c r="AG48" s="36"/>
      <c r="AH48" s="36"/>
      <c r="AI48" s="36"/>
      <c r="AJ48" s="36"/>
      <c r="AK48" s="36"/>
      <c r="AL48" s="36"/>
      <c r="AM48" s="36"/>
      <c r="AN48" s="36"/>
      <c r="AO48" s="36"/>
      <c r="AP48" s="36"/>
      <c r="AQ48" s="36"/>
      <c r="AR48" s="36"/>
    </row>
    <row r="49" ht="12.75" customHeight="1">
      <c r="A49" s="15" t="s">
        <v>25</v>
      </c>
      <c r="B49" s="24">
        <v>2007.0</v>
      </c>
      <c r="C49" s="25">
        <v>7.0</v>
      </c>
      <c r="D49" s="26">
        <v>847615.0</v>
      </c>
      <c r="E49" s="27"/>
      <c r="F49" s="28"/>
      <c r="G49" s="25">
        <v>246.0</v>
      </c>
      <c r="H49" s="26">
        <v>2.5355938E7</v>
      </c>
      <c r="I49" s="25">
        <v>141.0</v>
      </c>
      <c r="J49" s="26">
        <v>2.0385012E7</v>
      </c>
      <c r="K49" s="25">
        <v>2.0</v>
      </c>
      <c r="L49" s="26">
        <v>266420.0</v>
      </c>
      <c r="M49" s="25">
        <v>5.0</v>
      </c>
      <c r="N49" s="26">
        <v>867342.0</v>
      </c>
      <c r="O49" s="25">
        <v>0.0</v>
      </c>
      <c r="P49" s="26">
        <v>0.0</v>
      </c>
      <c r="Q49" s="25">
        <v>0.0</v>
      </c>
      <c r="R49" s="26">
        <v>0.0</v>
      </c>
      <c r="S49" s="29">
        <v>21.0</v>
      </c>
      <c r="T49" s="29">
        <v>2234836.0</v>
      </c>
      <c r="U49" s="30">
        <f t="shared" ref="U49:V49" si="54">SUM(C49+G49+I49+K49+M49+O49+Q49+S49)</f>
        <v>422</v>
      </c>
      <c r="V49" s="31">
        <f t="shared" si="54"/>
        <v>49957163</v>
      </c>
      <c r="W49" s="51">
        <f>U49-'Single-Family'!U36</f>
        <v>93</v>
      </c>
      <c r="X49" s="52">
        <f>W49/'Single-Family'!U36</f>
        <v>0.282674772</v>
      </c>
      <c r="Y49" s="53">
        <f>V49-'Single-Family'!V36</f>
        <v>4160418</v>
      </c>
      <c r="Z49" s="52">
        <f>Y49/'Single-Family'!V36</f>
        <v>0.09084527732</v>
      </c>
      <c r="AA49" s="53">
        <f t="shared" si="50"/>
        <v>-47682601</v>
      </c>
      <c r="AB49" s="36"/>
      <c r="AC49" s="35"/>
      <c r="AD49" s="35"/>
      <c r="AE49" s="36"/>
      <c r="AF49" s="36"/>
      <c r="AG49" s="36"/>
      <c r="AH49" s="36"/>
      <c r="AI49" s="36"/>
      <c r="AJ49" s="36"/>
      <c r="AK49" s="36"/>
      <c r="AL49" s="36"/>
      <c r="AM49" s="36"/>
      <c r="AN49" s="36"/>
      <c r="AO49" s="36"/>
      <c r="AP49" s="36"/>
      <c r="AQ49" s="36"/>
      <c r="AR49" s="36"/>
    </row>
    <row r="50" ht="12.75" customHeight="1">
      <c r="A50" s="15" t="s">
        <v>26</v>
      </c>
      <c r="B50" s="24">
        <v>2007.0</v>
      </c>
      <c r="C50" s="25">
        <v>6.0</v>
      </c>
      <c r="D50" s="26">
        <v>711116.0</v>
      </c>
      <c r="E50" s="27"/>
      <c r="F50" s="28"/>
      <c r="G50" s="25">
        <v>238.0</v>
      </c>
      <c r="H50" s="26">
        <v>2.4001504E7</v>
      </c>
      <c r="I50" s="25">
        <v>149.0</v>
      </c>
      <c r="J50" s="26">
        <v>2.955486E7</v>
      </c>
      <c r="K50" s="25">
        <v>1.0</v>
      </c>
      <c r="L50" s="26">
        <v>240000.0</v>
      </c>
      <c r="M50" s="25">
        <v>2.0</v>
      </c>
      <c r="N50" s="26">
        <v>587259.0</v>
      </c>
      <c r="O50" s="25">
        <v>0.0</v>
      </c>
      <c r="P50" s="26">
        <v>0.0</v>
      </c>
      <c r="Q50" s="25">
        <v>0.0</v>
      </c>
      <c r="R50" s="26">
        <v>0.0</v>
      </c>
      <c r="S50" s="29">
        <v>17.0</v>
      </c>
      <c r="T50" s="29">
        <v>1995082.0</v>
      </c>
      <c r="U50" s="30">
        <f t="shared" ref="U50:V50" si="55">SUM(C50+G50+I50+K50+M50+O50+Q50+S50)</f>
        <v>413</v>
      </c>
      <c r="V50" s="31">
        <f t="shared" si="55"/>
        <v>57089821</v>
      </c>
      <c r="W50" s="51">
        <f>U50-'Single-Family'!U37</f>
        <v>56</v>
      </c>
      <c r="X50" s="52">
        <f>W50/'Single-Family'!U37</f>
        <v>0.1568627451</v>
      </c>
      <c r="Y50" s="53">
        <f>V50-'Single-Family'!V37</f>
        <v>9772310</v>
      </c>
      <c r="Z50" s="52">
        <f>Y50/'Single-Family'!V37</f>
        <v>0.20652629</v>
      </c>
      <c r="AA50" s="53">
        <f t="shared" si="50"/>
        <v>-37910291</v>
      </c>
      <c r="AB50" s="36"/>
      <c r="AC50" s="35"/>
      <c r="AD50" s="35"/>
      <c r="AE50" s="36"/>
      <c r="AF50" s="36"/>
      <c r="AG50" s="36"/>
      <c r="AH50" s="36"/>
      <c r="AI50" s="36"/>
      <c r="AJ50" s="36"/>
      <c r="AK50" s="36"/>
      <c r="AL50" s="36"/>
      <c r="AM50" s="36"/>
      <c r="AN50" s="36"/>
      <c r="AO50" s="36"/>
      <c r="AP50" s="36"/>
      <c r="AQ50" s="36"/>
      <c r="AR50" s="36"/>
    </row>
    <row r="51" ht="12.75" customHeight="1">
      <c r="A51" s="15" t="s">
        <v>27</v>
      </c>
      <c r="B51" s="24">
        <v>2007.0</v>
      </c>
      <c r="C51" s="25">
        <v>4.0</v>
      </c>
      <c r="D51" s="26">
        <v>654537.0</v>
      </c>
      <c r="E51" s="27"/>
      <c r="F51" s="28"/>
      <c r="G51" s="25">
        <v>151.0</v>
      </c>
      <c r="H51" s="26">
        <v>1.7081257E7</v>
      </c>
      <c r="I51" s="25">
        <v>114.0</v>
      </c>
      <c r="J51" s="26">
        <v>1.8238306E7</v>
      </c>
      <c r="K51" s="25">
        <v>3.0</v>
      </c>
      <c r="L51" s="26">
        <v>439197.0</v>
      </c>
      <c r="M51" s="25">
        <v>6.0</v>
      </c>
      <c r="N51" s="26">
        <v>1165887.0</v>
      </c>
      <c r="O51" s="25">
        <v>0.0</v>
      </c>
      <c r="P51" s="26">
        <v>0.0</v>
      </c>
      <c r="Q51" s="25">
        <v>0.0</v>
      </c>
      <c r="R51" s="26">
        <v>0.0</v>
      </c>
      <c r="S51" s="29">
        <v>17.0</v>
      </c>
      <c r="T51" s="29">
        <v>2335612.0</v>
      </c>
      <c r="U51" s="30">
        <f t="shared" ref="U51:V51" si="56">SUM(C51+G51+I51+K51+M51+O51+Q51+S51)</f>
        <v>295</v>
      </c>
      <c r="V51" s="31">
        <f t="shared" si="56"/>
        <v>39914796</v>
      </c>
      <c r="W51" s="51">
        <f>U51-'Single-Family'!U38</f>
        <v>-2</v>
      </c>
      <c r="X51" s="52">
        <f>W51/'Single-Family'!U38</f>
        <v>-0.006734006734</v>
      </c>
      <c r="Y51" s="53">
        <f>V51-'Single-Family'!V38</f>
        <v>2596600</v>
      </c>
      <c r="Z51" s="52">
        <f>Y51/'Single-Family'!V38</f>
        <v>0.06957999792</v>
      </c>
      <c r="AA51" s="53">
        <f t="shared" si="50"/>
        <v>-35313691</v>
      </c>
      <c r="AB51" s="36"/>
      <c r="AC51" s="35"/>
      <c r="AD51" s="35"/>
      <c r="AE51" s="36"/>
      <c r="AF51" s="36"/>
      <c r="AG51" s="36"/>
      <c r="AH51" s="36"/>
      <c r="AI51" s="36"/>
      <c r="AJ51" s="36"/>
      <c r="AK51" s="36"/>
      <c r="AL51" s="36"/>
      <c r="AM51" s="36"/>
      <c r="AN51" s="36"/>
      <c r="AO51" s="36"/>
      <c r="AP51" s="36"/>
      <c r="AQ51" s="36"/>
      <c r="AR51" s="36"/>
    </row>
    <row r="52" ht="12.75" customHeight="1">
      <c r="A52" s="15" t="s">
        <v>28</v>
      </c>
      <c r="B52" s="24">
        <v>2007.0</v>
      </c>
      <c r="C52" s="25">
        <v>18.0</v>
      </c>
      <c r="D52" s="26">
        <v>2353911.0</v>
      </c>
      <c r="E52" s="27"/>
      <c r="F52" s="28"/>
      <c r="G52" s="25">
        <v>140.0</v>
      </c>
      <c r="H52" s="26">
        <v>1.6666969E7</v>
      </c>
      <c r="I52" s="25">
        <v>97.0</v>
      </c>
      <c r="J52" s="26">
        <v>2.0696038E7</v>
      </c>
      <c r="K52" s="25">
        <v>0.0</v>
      </c>
      <c r="L52" s="26">
        <v>0.0</v>
      </c>
      <c r="M52" s="25">
        <v>5.0</v>
      </c>
      <c r="N52" s="26">
        <v>1386681.0</v>
      </c>
      <c r="O52" s="25">
        <v>0.0</v>
      </c>
      <c r="P52" s="26">
        <v>0.0</v>
      </c>
      <c r="Q52" s="25">
        <v>0.0</v>
      </c>
      <c r="R52" s="26">
        <v>0.0</v>
      </c>
      <c r="S52" s="29">
        <v>12.0</v>
      </c>
      <c r="T52" s="29">
        <v>1303523.0</v>
      </c>
      <c r="U52" s="30">
        <f t="shared" ref="U52:V52" si="57">SUM(C52+G52+I52+K52+M52+O52+Q52+S52)</f>
        <v>272</v>
      </c>
      <c r="V52" s="31">
        <f t="shared" si="57"/>
        <v>42407122</v>
      </c>
      <c r="W52" s="51">
        <f>U52-'Single-Family'!U39</f>
        <v>-32</v>
      </c>
      <c r="X52" s="52">
        <f>W52/'Single-Family'!U39</f>
        <v>-0.1052631579</v>
      </c>
      <c r="Y52" s="53">
        <f>V52-'Single-Family'!V39</f>
        <v>2642629</v>
      </c>
      <c r="Z52" s="52">
        <f>Y52/'Single-Family'!V39</f>
        <v>0.06645700223</v>
      </c>
      <c r="AA52" s="53">
        <f t="shared" si="50"/>
        <v>-32671062</v>
      </c>
      <c r="AB52" s="36"/>
      <c r="AC52" s="35"/>
      <c r="AD52" s="35"/>
      <c r="AE52" s="36"/>
      <c r="AF52" s="36"/>
      <c r="AG52" s="36"/>
      <c r="AH52" s="36"/>
      <c r="AI52" s="36"/>
      <c r="AJ52" s="36"/>
      <c r="AK52" s="36"/>
      <c r="AL52" s="36"/>
      <c r="AM52" s="36"/>
      <c r="AN52" s="36"/>
      <c r="AO52" s="36"/>
      <c r="AP52" s="36"/>
      <c r="AQ52" s="36"/>
      <c r="AR52" s="36"/>
    </row>
    <row r="53" ht="12.75" customHeight="1">
      <c r="A53" s="15" t="s">
        <v>29</v>
      </c>
      <c r="B53" s="24">
        <v>2007.0</v>
      </c>
      <c r="C53" s="25">
        <v>0.0</v>
      </c>
      <c r="D53" s="26">
        <v>0.0</v>
      </c>
      <c r="E53" s="27"/>
      <c r="F53" s="28"/>
      <c r="G53" s="25">
        <v>68.0</v>
      </c>
      <c r="H53" s="26">
        <v>9428526.0</v>
      </c>
      <c r="I53" s="25">
        <v>69.0</v>
      </c>
      <c r="J53" s="26">
        <v>1.182061E7</v>
      </c>
      <c r="K53" s="25">
        <v>0.0</v>
      </c>
      <c r="L53" s="26">
        <v>0.0</v>
      </c>
      <c r="M53" s="25">
        <v>4.0</v>
      </c>
      <c r="N53" s="26">
        <v>787572.0</v>
      </c>
      <c r="O53" s="25">
        <v>0.0</v>
      </c>
      <c r="P53" s="26">
        <v>0.0</v>
      </c>
      <c r="Q53" s="25">
        <v>0.0</v>
      </c>
      <c r="R53" s="26">
        <v>0.0</v>
      </c>
      <c r="S53" s="29">
        <v>18.0</v>
      </c>
      <c r="T53" s="29">
        <v>2147469.0</v>
      </c>
      <c r="U53" s="30">
        <f t="shared" ref="U53:V53" si="58">SUM(C53+G53+I53+K53+M53+O53+Q53+S53)</f>
        <v>159</v>
      </c>
      <c r="V53" s="31">
        <f t="shared" si="58"/>
        <v>24184177</v>
      </c>
      <c r="W53" s="51">
        <f>U53-'Single-Family'!U40</f>
        <v>-118</v>
      </c>
      <c r="X53" s="52">
        <f>W53/'Single-Family'!U40</f>
        <v>-0.4259927798</v>
      </c>
      <c r="Y53" s="53">
        <f>V53-'Single-Family'!V40</f>
        <v>-15023772</v>
      </c>
      <c r="Z53" s="52">
        <f>Y53/'Single-Family'!V40</f>
        <v>-0.383181788</v>
      </c>
      <c r="AA53" s="53">
        <f t="shared" si="50"/>
        <v>-47694834</v>
      </c>
      <c r="AB53" s="36"/>
      <c r="AC53" s="35"/>
      <c r="AD53" s="35"/>
      <c r="AE53" s="36"/>
      <c r="AF53" s="36"/>
      <c r="AG53" s="36"/>
      <c r="AH53" s="36"/>
      <c r="AI53" s="36"/>
      <c r="AJ53" s="36"/>
      <c r="AK53" s="36"/>
      <c r="AL53" s="36"/>
      <c r="AM53" s="36"/>
      <c r="AN53" s="36"/>
      <c r="AO53" s="36"/>
      <c r="AP53" s="36"/>
      <c r="AQ53" s="36"/>
      <c r="AR53" s="36"/>
    </row>
    <row r="54" ht="12.75" customHeight="1">
      <c r="A54" s="15" t="s">
        <v>30</v>
      </c>
      <c r="B54" s="24">
        <v>2007.0</v>
      </c>
      <c r="C54" s="25">
        <v>0.0</v>
      </c>
      <c r="D54" s="26">
        <v>0.0</v>
      </c>
      <c r="E54" s="27"/>
      <c r="F54" s="28"/>
      <c r="G54" s="25">
        <v>45.0</v>
      </c>
      <c r="H54" s="26">
        <v>6085844.0</v>
      </c>
      <c r="I54" s="25">
        <v>30.0</v>
      </c>
      <c r="J54" s="26">
        <v>6536054.0</v>
      </c>
      <c r="K54" s="25">
        <v>0.0</v>
      </c>
      <c r="L54" s="26">
        <v>0.0</v>
      </c>
      <c r="M54" s="25">
        <v>5.0</v>
      </c>
      <c r="N54" s="26">
        <v>865984.0</v>
      </c>
      <c r="O54" s="25">
        <v>0.0</v>
      </c>
      <c r="P54" s="26">
        <v>0.0</v>
      </c>
      <c r="Q54" s="25">
        <v>0.0</v>
      </c>
      <c r="R54" s="26">
        <v>0.0</v>
      </c>
      <c r="S54" s="29">
        <v>10.0</v>
      </c>
      <c r="T54" s="29">
        <v>1250078.0</v>
      </c>
      <c r="U54" s="30">
        <f t="shared" ref="U54:V54" si="59">SUM(C54+G54+I54+K54+M54+O54+Q54+S54)</f>
        <v>90</v>
      </c>
      <c r="V54" s="31">
        <f t="shared" si="59"/>
        <v>14737960</v>
      </c>
      <c r="W54" s="51">
        <f>U54-'Single-Family'!U41</f>
        <v>-112</v>
      </c>
      <c r="X54" s="52">
        <f>W54/'Single-Family'!U41</f>
        <v>-0.5544554455</v>
      </c>
      <c r="Y54" s="53">
        <f>V54-'Single-Family'!V41</f>
        <v>-13218754</v>
      </c>
      <c r="Z54" s="52">
        <f>Y54/'Single-Family'!V41</f>
        <v>-0.4728293175</v>
      </c>
      <c r="AA54" s="53">
        <f t="shared" si="50"/>
        <v>-60913588</v>
      </c>
      <c r="AB54" s="36"/>
      <c r="AC54" s="35"/>
      <c r="AD54" s="35"/>
      <c r="AE54" s="36"/>
      <c r="AF54" s="36"/>
      <c r="AG54" s="36"/>
      <c r="AH54" s="36"/>
      <c r="AI54" s="36"/>
      <c r="AJ54" s="36"/>
      <c r="AK54" s="36"/>
      <c r="AL54" s="36"/>
      <c r="AM54" s="36"/>
      <c r="AN54" s="36"/>
      <c r="AO54" s="36"/>
      <c r="AP54" s="36"/>
      <c r="AQ54" s="36"/>
      <c r="AR54" s="36"/>
    </row>
    <row r="55" ht="12.75" customHeight="1">
      <c r="A55" s="23" t="s">
        <v>31</v>
      </c>
      <c r="B55" s="40">
        <v>2007.0</v>
      </c>
      <c r="C55" s="41">
        <f t="shared" ref="C55:D55" si="60">SUM(C43:C54)</f>
        <v>75</v>
      </c>
      <c r="D55" s="42">
        <f t="shared" si="60"/>
        <v>9097029</v>
      </c>
      <c r="E55" s="43"/>
      <c r="F55" s="44"/>
      <c r="G55" s="41">
        <f t="shared" ref="G55:W55" si="61">SUM(G43:G54)</f>
        <v>1935</v>
      </c>
      <c r="H55" s="42">
        <f t="shared" si="61"/>
        <v>212399802</v>
      </c>
      <c r="I55" s="41">
        <f t="shared" si="61"/>
        <v>1263</v>
      </c>
      <c r="J55" s="42">
        <f t="shared" si="61"/>
        <v>204166440</v>
      </c>
      <c r="K55" s="41">
        <f t="shared" si="61"/>
        <v>15</v>
      </c>
      <c r="L55" s="42">
        <f t="shared" si="61"/>
        <v>2063617</v>
      </c>
      <c r="M55" s="41">
        <f t="shared" si="61"/>
        <v>53</v>
      </c>
      <c r="N55" s="42">
        <f t="shared" si="61"/>
        <v>10021199</v>
      </c>
      <c r="O55" s="41">
        <f t="shared" si="61"/>
        <v>0</v>
      </c>
      <c r="P55" s="42">
        <f t="shared" si="61"/>
        <v>0</v>
      </c>
      <c r="Q55" s="41">
        <f t="shared" si="61"/>
        <v>0</v>
      </c>
      <c r="R55" s="42">
        <f t="shared" si="61"/>
        <v>0</v>
      </c>
      <c r="S55" s="45">
        <f t="shared" si="61"/>
        <v>171</v>
      </c>
      <c r="T55" s="45">
        <f t="shared" si="61"/>
        <v>20655516</v>
      </c>
      <c r="U55" s="46">
        <f t="shared" si="61"/>
        <v>3512</v>
      </c>
      <c r="V55" s="47">
        <f t="shared" si="61"/>
        <v>458403603</v>
      </c>
      <c r="W55" s="54">
        <f t="shared" si="61"/>
        <v>-341</v>
      </c>
      <c r="X55" s="55">
        <f>W55/'Single-Family'!U42</f>
        <v>-0.08850246561</v>
      </c>
      <c r="Y55" s="56">
        <f>SUM(Y43:Y54)</f>
        <v>-60913588</v>
      </c>
      <c r="Z55" s="55">
        <f>Y55/'Single-Family'!V42</f>
        <v>-0.1172955355</v>
      </c>
      <c r="AA55" s="56">
        <f t="shared" ref="AA55:AA56" si="63">Y55</f>
        <v>-60913588</v>
      </c>
      <c r="AB55" s="36"/>
      <c r="AC55" s="36"/>
      <c r="AD55" s="36"/>
      <c r="AE55" s="36"/>
      <c r="AF55" s="36"/>
      <c r="AG55" s="36"/>
      <c r="AH55" s="36"/>
      <c r="AI55" s="36"/>
      <c r="AJ55" s="36"/>
      <c r="AK55" s="36"/>
      <c r="AL55" s="36"/>
      <c r="AM55" s="36"/>
      <c r="AN55" s="36"/>
      <c r="AO55" s="36"/>
      <c r="AP55" s="36"/>
      <c r="AQ55" s="36"/>
      <c r="AR55" s="36"/>
    </row>
    <row r="56" ht="12.75" customHeight="1">
      <c r="A56" s="15" t="s">
        <v>19</v>
      </c>
      <c r="B56" s="24">
        <v>2008.0</v>
      </c>
      <c r="C56" s="25">
        <v>1.0</v>
      </c>
      <c r="D56" s="26">
        <v>133282.0</v>
      </c>
      <c r="E56" s="27"/>
      <c r="F56" s="28"/>
      <c r="G56" s="25">
        <v>98.0</v>
      </c>
      <c r="H56" s="26">
        <v>1.078602E7</v>
      </c>
      <c r="I56" s="25">
        <v>30.0</v>
      </c>
      <c r="J56" s="26">
        <v>7426201.0</v>
      </c>
      <c r="K56" s="25">
        <v>0.0</v>
      </c>
      <c r="L56" s="26">
        <v>0.0</v>
      </c>
      <c r="M56" s="25">
        <v>4.0</v>
      </c>
      <c r="N56" s="26">
        <v>581111.0</v>
      </c>
      <c r="O56" s="25">
        <v>8.0</v>
      </c>
      <c r="P56" s="26">
        <v>627531.0</v>
      </c>
      <c r="Q56" s="25">
        <v>0.0</v>
      </c>
      <c r="R56" s="26">
        <v>0.0</v>
      </c>
      <c r="S56" s="29">
        <v>8.0</v>
      </c>
      <c r="T56" s="29">
        <v>672531.0</v>
      </c>
      <c r="U56" s="30">
        <f t="shared" ref="U56:V56" si="62">SUM(C56+G56+I56+K56+M56+O56+Q56+S56)</f>
        <v>149</v>
      </c>
      <c r="V56" s="31">
        <f t="shared" si="62"/>
        <v>20226676</v>
      </c>
      <c r="W56" s="51">
        <f>U56-'Single-Family'!U43</f>
        <v>-21</v>
      </c>
      <c r="X56" s="52">
        <f>W56/'Single-Family'!U43</f>
        <v>-0.1235294118</v>
      </c>
      <c r="Y56" s="53">
        <f>V56-'Single-Family'!V43</f>
        <v>-2742839</v>
      </c>
      <c r="Z56" s="52">
        <f>Y56/'Single-Family'!V43</f>
        <v>-0.1194121426</v>
      </c>
      <c r="AA56" s="53">
        <f t="shared" si="63"/>
        <v>-2742839</v>
      </c>
      <c r="AB56" s="36"/>
      <c r="AC56" s="35"/>
      <c r="AD56" s="35"/>
      <c r="AE56" s="36"/>
      <c r="AF56" s="37"/>
      <c r="AG56" s="37"/>
      <c r="AH56" s="37"/>
      <c r="AI56" s="37"/>
      <c r="AJ56" s="37"/>
      <c r="AK56" s="37"/>
      <c r="AL56" s="37"/>
      <c r="AM56" s="37"/>
      <c r="AN56" s="37"/>
      <c r="AO56" s="37"/>
      <c r="AP56" s="37"/>
      <c r="AQ56" s="37"/>
      <c r="AR56" s="36"/>
    </row>
    <row r="57" ht="12.75" customHeight="1">
      <c r="A57" s="15" t="s">
        <v>20</v>
      </c>
      <c r="B57" s="24">
        <v>2008.0</v>
      </c>
      <c r="C57" s="25">
        <v>2.0</v>
      </c>
      <c r="D57" s="26">
        <v>236743.0</v>
      </c>
      <c r="E57" s="27"/>
      <c r="F57" s="28"/>
      <c r="G57" s="25">
        <v>78.0</v>
      </c>
      <c r="H57" s="26">
        <v>9099795.0</v>
      </c>
      <c r="I57" s="25">
        <v>74.0</v>
      </c>
      <c r="J57" s="26">
        <v>1.2305326E7</v>
      </c>
      <c r="K57" s="25">
        <v>0.0</v>
      </c>
      <c r="L57" s="26">
        <v>0.0</v>
      </c>
      <c r="M57" s="25">
        <v>0.0</v>
      </c>
      <c r="N57" s="26">
        <v>0.0</v>
      </c>
      <c r="O57" s="25">
        <v>0.0</v>
      </c>
      <c r="P57" s="26">
        <v>0.0</v>
      </c>
      <c r="Q57" s="25">
        <v>0.0</v>
      </c>
      <c r="R57" s="26">
        <v>0.0</v>
      </c>
      <c r="S57" s="29">
        <v>3.0</v>
      </c>
      <c r="T57" s="29">
        <v>389284.0</v>
      </c>
      <c r="U57" s="30">
        <f t="shared" ref="U57:V57" si="64">SUM(C57+G57+I57+K57+M57+O57+Q57+S57)</f>
        <v>157</v>
      </c>
      <c r="V57" s="31">
        <f t="shared" si="64"/>
        <v>22031148</v>
      </c>
      <c r="W57" s="51">
        <f>U57-'Single-Family'!U44</f>
        <v>-50</v>
      </c>
      <c r="X57" s="52">
        <f>W57/'Single-Family'!U44</f>
        <v>-0.2415458937</v>
      </c>
      <c r="Y57" s="53">
        <f>V57-'Single-Family'!V44</f>
        <v>-4491033</v>
      </c>
      <c r="Z57" s="52">
        <f>Y57/'Single-Family'!V44</f>
        <v>-0.16933121</v>
      </c>
      <c r="AA57" s="53">
        <f t="shared" ref="AA57:AA67" si="66">AA56+Y57</f>
        <v>-7233872</v>
      </c>
      <c r="AB57" s="36"/>
      <c r="AC57" s="35"/>
      <c r="AD57" s="35"/>
      <c r="AE57" s="36"/>
      <c r="AF57" s="37"/>
      <c r="AG57" s="37"/>
      <c r="AH57" s="37"/>
      <c r="AI57" s="37"/>
      <c r="AJ57" s="37"/>
      <c r="AK57" s="37"/>
      <c r="AL57" s="37"/>
      <c r="AM57" s="37"/>
      <c r="AN57" s="37"/>
      <c r="AO57" s="37"/>
      <c r="AP57" s="37"/>
      <c r="AQ57" s="37"/>
      <c r="AR57" s="36"/>
    </row>
    <row r="58" ht="12.75" customHeight="1">
      <c r="A58" s="15" t="s">
        <v>21</v>
      </c>
      <c r="B58" s="24">
        <v>2008.0</v>
      </c>
      <c r="C58" s="25">
        <v>6.0</v>
      </c>
      <c r="D58" s="26">
        <v>660139.0</v>
      </c>
      <c r="E58" s="27"/>
      <c r="F58" s="28"/>
      <c r="G58" s="25">
        <v>110.0</v>
      </c>
      <c r="H58" s="26">
        <v>1.1792714E7</v>
      </c>
      <c r="I58" s="25">
        <v>74.0</v>
      </c>
      <c r="J58" s="26">
        <v>1.6894413E7</v>
      </c>
      <c r="K58" s="25">
        <v>0.0</v>
      </c>
      <c r="L58" s="26">
        <v>0.0</v>
      </c>
      <c r="M58" s="25">
        <v>4.0</v>
      </c>
      <c r="N58" s="26">
        <v>483008.0</v>
      </c>
      <c r="O58" s="25">
        <v>0.0</v>
      </c>
      <c r="P58" s="26">
        <v>0.0</v>
      </c>
      <c r="Q58" s="25">
        <v>0.0</v>
      </c>
      <c r="R58" s="26">
        <v>0.0</v>
      </c>
      <c r="S58" s="29">
        <v>16.0</v>
      </c>
      <c r="T58" s="29">
        <v>2100542.0</v>
      </c>
      <c r="U58" s="30">
        <f t="shared" ref="U58:V58" si="65">SUM(C58+G58+I58+K58+M58+O58+Q58+S58)</f>
        <v>210</v>
      </c>
      <c r="V58" s="31">
        <f t="shared" si="65"/>
        <v>31930816</v>
      </c>
      <c r="W58" s="51">
        <f>U58-'Single-Family'!U45</f>
        <v>-99</v>
      </c>
      <c r="X58" s="52">
        <f>W58/'Single-Family'!U45</f>
        <v>-0.3203883495</v>
      </c>
      <c r="Y58" s="53">
        <f>V58-'Single-Family'!V45</f>
        <v>-5318607</v>
      </c>
      <c r="Z58" s="52">
        <f>Y58/'Single-Family'!V45</f>
        <v>-0.1427836077</v>
      </c>
      <c r="AA58" s="53">
        <f t="shared" si="66"/>
        <v>-12552479</v>
      </c>
      <c r="AB58" s="36"/>
      <c r="AC58" s="35"/>
      <c r="AD58" s="35"/>
      <c r="AE58" s="36"/>
      <c r="AF58" s="39"/>
      <c r="AG58" s="39"/>
      <c r="AH58" s="39"/>
      <c r="AI58" s="39"/>
      <c r="AJ58" s="39"/>
      <c r="AK58" s="39"/>
      <c r="AL58" s="39"/>
      <c r="AM58" s="39"/>
      <c r="AN58" s="39"/>
      <c r="AO58" s="39"/>
      <c r="AP58" s="39"/>
      <c r="AQ58" s="39"/>
      <c r="AR58" s="36"/>
    </row>
    <row r="59" ht="12.75" customHeight="1">
      <c r="A59" s="15" t="s">
        <v>22</v>
      </c>
      <c r="B59" s="24">
        <v>2008.0</v>
      </c>
      <c r="C59" s="25">
        <v>5.0</v>
      </c>
      <c r="D59" s="26">
        <v>567211.0</v>
      </c>
      <c r="E59" s="27"/>
      <c r="F59" s="28"/>
      <c r="G59" s="25">
        <v>138.0</v>
      </c>
      <c r="H59" s="26">
        <v>1.5027206E7</v>
      </c>
      <c r="I59" s="25">
        <v>111.0</v>
      </c>
      <c r="J59" s="26">
        <v>2.6295994E7</v>
      </c>
      <c r="K59" s="25">
        <v>3.0</v>
      </c>
      <c r="L59" s="26">
        <v>444000.0</v>
      </c>
      <c r="M59" s="25">
        <v>12.0</v>
      </c>
      <c r="N59" s="26">
        <v>1409288.0</v>
      </c>
      <c r="O59" s="25">
        <v>0.0</v>
      </c>
      <c r="P59" s="26">
        <v>0.0</v>
      </c>
      <c r="Q59" s="25">
        <v>0.0</v>
      </c>
      <c r="R59" s="26">
        <v>0.0</v>
      </c>
      <c r="S59" s="29">
        <v>13.0</v>
      </c>
      <c r="T59" s="29">
        <v>1453869.0</v>
      </c>
      <c r="U59" s="30">
        <f t="shared" ref="U59:V59" si="67">SUM(C59+G59+I59+K59+M59+O59+Q59+S59)</f>
        <v>282</v>
      </c>
      <c r="V59" s="31">
        <f t="shared" si="67"/>
        <v>45197568</v>
      </c>
      <c r="W59" s="51">
        <f>U59-'Single-Family'!U46</f>
        <v>-122</v>
      </c>
      <c r="X59" s="52">
        <f>W59/'Single-Family'!U46</f>
        <v>-0.301980198</v>
      </c>
      <c r="Y59" s="53">
        <f>V59-'Single-Family'!V46</f>
        <v>1098438</v>
      </c>
      <c r="Z59" s="52">
        <f>Y59/'Single-Family'!V46</f>
        <v>0.02490838255</v>
      </c>
      <c r="AA59" s="53">
        <f t="shared" si="66"/>
        <v>-11454041</v>
      </c>
      <c r="AB59" s="36"/>
      <c r="AC59" s="35"/>
      <c r="AD59" s="35"/>
      <c r="AE59" s="36"/>
      <c r="AF59" s="15"/>
      <c r="AG59" s="15"/>
      <c r="AH59" s="15"/>
      <c r="AI59" s="15"/>
      <c r="AJ59" s="15"/>
      <c r="AK59" s="15"/>
      <c r="AL59" s="15"/>
      <c r="AM59" s="15"/>
      <c r="AN59" s="15"/>
      <c r="AO59" s="15"/>
      <c r="AP59" s="15"/>
      <c r="AQ59" s="15"/>
      <c r="AR59" s="36"/>
    </row>
    <row r="60" ht="12.75" customHeight="1">
      <c r="A60" s="15" t="s">
        <v>23</v>
      </c>
      <c r="B60" s="24">
        <v>2008.0</v>
      </c>
      <c r="C60" s="25">
        <v>8.0</v>
      </c>
      <c r="D60" s="26">
        <v>991656.0</v>
      </c>
      <c r="E60" s="27"/>
      <c r="F60" s="28"/>
      <c r="G60" s="25">
        <v>188.0</v>
      </c>
      <c r="H60" s="26">
        <v>1.7478894E7</v>
      </c>
      <c r="I60" s="25">
        <v>112.0</v>
      </c>
      <c r="J60" s="26">
        <v>2.576775E7</v>
      </c>
      <c r="K60" s="25">
        <v>2.0</v>
      </c>
      <c r="L60" s="26">
        <v>293800.0</v>
      </c>
      <c r="M60" s="25">
        <v>7.0</v>
      </c>
      <c r="N60" s="26">
        <v>1113480.0</v>
      </c>
      <c r="O60" s="25">
        <v>0.0</v>
      </c>
      <c r="P60" s="26">
        <v>0.0</v>
      </c>
      <c r="Q60" s="25">
        <v>0.0</v>
      </c>
      <c r="R60" s="26">
        <v>0.0</v>
      </c>
      <c r="S60" s="29">
        <v>32.0</v>
      </c>
      <c r="T60" s="29">
        <v>2516459.0</v>
      </c>
      <c r="U60" s="30">
        <f t="shared" ref="U60:V60" si="68">SUM(C60+G60+I60+K60+M60+O60+Q60+S60)</f>
        <v>349</v>
      </c>
      <c r="V60" s="31">
        <f t="shared" si="68"/>
        <v>48162039</v>
      </c>
      <c r="W60" s="51">
        <f>U60-'Single-Family'!U47</f>
        <v>-113</v>
      </c>
      <c r="X60" s="52">
        <f>W60/'Single-Family'!U47</f>
        <v>-0.2445887446</v>
      </c>
      <c r="Y60" s="53">
        <f>V60-'Single-Family'!V47</f>
        <v>-9920060</v>
      </c>
      <c r="Z60" s="52">
        <f>Y60/'Single-Family'!V47</f>
        <v>-0.1707937587</v>
      </c>
      <c r="AA60" s="53">
        <f t="shared" si="66"/>
        <v>-21374101</v>
      </c>
      <c r="AB60" s="36"/>
      <c r="AC60" s="35"/>
      <c r="AD60" s="35"/>
      <c r="AE60" s="36"/>
      <c r="AF60" s="15"/>
      <c r="AG60" s="15"/>
      <c r="AH60" s="15"/>
      <c r="AI60" s="15"/>
      <c r="AJ60" s="15"/>
      <c r="AK60" s="15"/>
      <c r="AL60" s="15"/>
      <c r="AM60" s="15"/>
      <c r="AN60" s="15"/>
      <c r="AO60" s="15"/>
      <c r="AP60" s="15"/>
      <c r="AQ60" s="15"/>
      <c r="AR60" s="36"/>
    </row>
    <row r="61" ht="12.75" customHeight="1">
      <c r="A61" s="15" t="s">
        <v>24</v>
      </c>
      <c r="B61" s="24">
        <v>2008.0</v>
      </c>
      <c r="C61" s="25">
        <v>6.0</v>
      </c>
      <c r="D61" s="26">
        <v>780579.0</v>
      </c>
      <c r="E61" s="27"/>
      <c r="F61" s="28"/>
      <c r="G61" s="25">
        <v>209.0</v>
      </c>
      <c r="H61" s="26">
        <v>2.1835234E7</v>
      </c>
      <c r="I61" s="25">
        <v>114.0</v>
      </c>
      <c r="J61" s="26">
        <v>2.3156191E7</v>
      </c>
      <c r="K61" s="25">
        <v>0.0</v>
      </c>
      <c r="L61" s="26">
        <v>0.0</v>
      </c>
      <c r="M61" s="25">
        <v>7.0</v>
      </c>
      <c r="N61" s="26">
        <v>1436079.0</v>
      </c>
      <c r="O61" s="25">
        <v>0.0</v>
      </c>
      <c r="P61" s="26">
        <v>0.0</v>
      </c>
      <c r="Q61" s="25">
        <v>0.0</v>
      </c>
      <c r="R61" s="26">
        <v>0.0</v>
      </c>
      <c r="S61" s="29">
        <v>14.0</v>
      </c>
      <c r="T61" s="29">
        <v>1491110.0</v>
      </c>
      <c r="U61" s="30">
        <f t="shared" ref="U61:V61" si="69">SUM(C61+G61+I61+K61+M61+O61+Q61+S61)</f>
        <v>350</v>
      </c>
      <c r="V61" s="31">
        <f t="shared" si="69"/>
        <v>48699193</v>
      </c>
      <c r="W61" s="51">
        <f>U61-'Single-Family'!U48</f>
        <v>41</v>
      </c>
      <c r="X61" s="52">
        <f>W61/'Single-Family'!U48</f>
        <v>0.1326860841</v>
      </c>
      <c r="Y61" s="53">
        <f>V61-'Single-Family'!V48</f>
        <v>7508977</v>
      </c>
      <c r="Z61" s="52">
        <f>Y61/'Single-Family'!V48</f>
        <v>0.1823000151</v>
      </c>
      <c r="AA61" s="53">
        <f t="shared" si="66"/>
        <v>-13865124</v>
      </c>
      <c r="AB61" s="36"/>
      <c r="AC61" s="35"/>
      <c r="AD61" s="35"/>
      <c r="AE61" s="36"/>
      <c r="AF61" s="36"/>
      <c r="AG61" s="36"/>
      <c r="AH61" s="36"/>
      <c r="AI61" s="36"/>
      <c r="AJ61" s="36"/>
      <c r="AK61" s="36"/>
      <c r="AL61" s="36"/>
      <c r="AM61" s="36"/>
      <c r="AN61" s="36"/>
      <c r="AO61" s="36"/>
      <c r="AP61" s="36"/>
      <c r="AQ61" s="36"/>
      <c r="AR61" s="36"/>
    </row>
    <row r="62" ht="12.75" customHeight="1">
      <c r="A62" s="15" t="s">
        <v>25</v>
      </c>
      <c r="B62" s="24">
        <v>2008.0</v>
      </c>
      <c r="C62" s="25">
        <v>9.0</v>
      </c>
      <c r="D62" s="26">
        <v>980399.0</v>
      </c>
      <c r="E62" s="27"/>
      <c r="F62" s="28"/>
      <c r="G62" s="25">
        <v>206.0</v>
      </c>
      <c r="H62" s="26">
        <v>2.1772058E7</v>
      </c>
      <c r="I62" s="25">
        <v>129.0</v>
      </c>
      <c r="J62" s="26">
        <v>2.9459268E7</v>
      </c>
      <c r="K62" s="25">
        <v>1.0</v>
      </c>
      <c r="L62" s="26">
        <v>350000.0</v>
      </c>
      <c r="M62" s="25">
        <v>7.0</v>
      </c>
      <c r="N62" s="26">
        <v>986418.0</v>
      </c>
      <c r="O62" s="25">
        <v>0.0</v>
      </c>
      <c r="P62" s="26">
        <v>0.0</v>
      </c>
      <c r="Q62" s="25">
        <v>0.0</v>
      </c>
      <c r="R62" s="26">
        <v>0.0</v>
      </c>
      <c r="S62" s="29">
        <v>8.0</v>
      </c>
      <c r="T62" s="29">
        <v>1039404.0</v>
      </c>
      <c r="U62" s="30">
        <f t="shared" ref="U62:V62" si="70">SUM(C62+G62+I62+K62+M62+O62+Q62+S62)</f>
        <v>360</v>
      </c>
      <c r="V62" s="31">
        <f t="shared" si="70"/>
        <v>54587547</v>
      </c>
      <c r="W62" s="51">
        <f>U62-'Single-Family'!U49</f>
        <v>-62</v>
      </c>
      <c r="X62" s="52">
        <f>W62/'Single-Family'!U49</f>
        <v>-0.1469194313</v>
      </c>
      <c r="Y62" s="53">
        <f>V62-'Single-Family'!V49</f>
        <v>4630384</v>
      </c>
      <c r="Z62" s="52">
        <f>Y62/'Single-Family'!V49</f>
        <v>0.09268708874</v>
      </c>
      <c r="AA62" s="53">
        <f t="shared" si="66"/>
        <v>-9234740</v>
      </c>
      <c r="AB62" s="36"/>
      <c r="AC62" s="35"/>
      <c r="AD62" s="35"/>
      <c r="AE62" s="36"/>
      <c r="AF62" s="36"/>
      <c r="AG62" s="36"/>
      <c r="AH62" s="36"/>
      <c r="AI62" s="36"/>
      <c r="AJ62" s="36"/>
      <c r="AK62" s="36"/>
      <c r="AL62" s="36"/>
      <c r="AM62" s="36"/>
      <c r="AN62" s="36"/>
      <c r="AO62" s="36"/>
      <c r="AP62" s="36"/>
      <c r="AQ62" s="36"/>
      <c r="AR62" s="36"/>
    </row>
    <row r="63" ht="12.75" customHeight="1">
      <c r="A63" s="15" t="s">
        <v>26</v>
      </c>
      <c r="B63" s="24">
        <v>2008.0</v>
      </c>
      <c r="C63" s="25">
        <v>7.0</v>
      </c>
      <c r="D63" s="26">
        <v>919903.0</v>
      </c>
      <c r="E63" s="27"/>
      <c r="F63" s="28"/>
      <c r="G63" s="25">
        <v>160.0</v>
      </c>
      <c r="H63" s="26">
        <v>1.6638572E7</v>
      </c>
      <c r="I63" s="25">
        <v>98.0</v>
      </c>
      <c r="J63" s="26">
        <v>2.4123425E7</v>
      </c>
      <c r="K63" s="25">
        <v>1.0</v>
      </c>
      <c r="L63" s="26">
        <v>250000.0</v>
      </c>
      <c r="M63" s="25">
        <v>6.0</v>
      </c>
      <c r="N63" s="26">
        <v>971984.0</v>
      </c>
      <c r="O63" s="25">
        <v>0.0</v>
      </c>
      <c r="P63" s="26">
        <v>0.0</v>
      </c>
      <c r="Q63" s="25">
        <v>0.0</v>
      </c>
      <c r="R63" s="26">
        <v>0.0</v>
      </c>
      <c r="S63" s="29">
        <v>12.0</v>
      </c>
      <c r="T63" s="29">
        <v>1900570.0</v>
      </c>
      <c r="U63" s="30">
        <f t="shared" ref="U63:V63" si="71">SUM(C63+G63+I63+K63+M63+O63+Q63+S63)</f>
        <v>284</v>
      </c>
      <c r="V63" s="31">
        <f t="shared" si="71"/>
        <v>44804454</v>
      </c>
      <c r="W63" s="51">
        <f>U63-'Single-Family'!U50</f>
        <v>-129</v>
      </c>
      <c r="X63" s="52">
        <f>W63/'Single-Family'!U50</f>
        <v>-0.3123486683</v>
      </c>
      <c r="Y63" s="53">
        <f>V63-'Single-Family'!V50</f>
        <v>-12285367</v>
      </c>
      <c r="Z63" s="52">
        <f>Y63/'Single-Family'!V50</f>
        <v>-0.2151936507</v>
      </c>
      <c r="AA63" s="53">
        <f t="shared" si="66"/>
        <v>-21520107</v>
      </c>
      <c r="AB63" s="36"/>
      <c r="AC63" s="35"/>
      <c r="AD63" s="35"/>
      <c r="AE63" s="36"/>
      <c r="AF63" s="36"/>
      <c r="AG63" s="36"/>
      <c r="AH63" s="36"/>
      <c r="AI63" s="36"/>
      <c r="AJ63" s="36"/>
      <c r="AK63" s="36"/>
      <c r="AL63" s="36"/>
      <c r="AM63" s="36"/>
      <c r="AN63" s="36"/>
      <c r="AO63" s="36"/>
      <c r="AP63" s="36"/>
      <c r="AQ63" s="36"/>
      <c r="AR63" s="36"/>
    </row>
    <row r="64" ht="12.75" customHeight="1">
      <c r="A64" s="15" t="s">
        <v>27</v>
      </c>
      <c r="B64" s="24">
        <v>2008.0</v>
      </c>
      <c r="C64" s="25">
        <v>5.0</v>
      </c>
      <c r="D64" s="26">
        <v>457399.0</v>
      </c>
      <c r="E64" s="27"/>
      <c r="F64" s="28"/>
      <c r="G64" s="25">
        <v>158.0</v>
      </c>
      <c r="H64" s="26">
        <v>1.576174E7</v>
      </c>
      <c r="I64" s="25">
        <v>127.0</v>
      </c>
      <c r="J64" s="26">
        <v>2.7788792E7</v>
      </c>
      <c r="K64" s="25">
        <v>1.0</v>
      </c>
      <c r="L64" s="26">
        <v>150000.0</v>
      </c>
      <c r="M64" s="25">
        <v>7.0</v>
      </c>
      <c r="N64" s="26">
        <v>1233166.0</v>
      </c>
      <c r="O64" s="25">
        <v>0.0</v>
      </c>
      <c r="P64" s="26">
        <v>0.0</v>
      </c>
      <c r="Q64" s="25">
        <v>0.0</v>
      </c>
      <c r="R64" s="26">
        <v>0.0</v>
      </c>
      <c r="S64" s="29">
        <v>12.0</v>
      </c>
      <c r="T64" s="29">
        <v>1712895.0</v>
      </c>
      <c r="U64" s="30">
        <f t="shared" ref="U64:V64" si="72">SUM(C64+G64+I64+K64+M64+O64+Q64+S64)</f>
        <v>310</v>
      </c>
      <c r="V64" s="31">
        <f t="shared" si="72"/>
        <v>47103992</v>
      </c>
      <c r="W64" s="51">
        <f>U64-'Single-Family'!U51</f>
        <v>15</v>
      </c>
      <c r="X64" s="52">
        <f>W64/'Single-Family'!U51</f>
        <v>0.05084745763</v>
      </c>
      <c r="Y64" s="53">
        <f>V64-'Single-Family'!V51</f>
        <v>7189196</v>
      </c>
      <c r="Z64" s="52">
        <f>Y64/'Single-Family'!V51</f>
        <v>0.1801135599</v>
      </c>
      <c r="AA64" s="53">
        <f t="shared" si="66"/>
        <v>-14330911</v>
      </c>
      <c r="AB64" s="36"/>
      <c r="AC64" s="35"/>
      <c r="AD64" s="35"/>
      <c r="AE64" s="36"/>
      <c r="AF64" s="36"/>
      <c r="AG64" s="36"/>
      <c r="AH64" s="36"/>
      <c r="AI64" s="36"/>
      <c r="AJ64" s="36"/>
      <c r="AK64" s="36"/>
      <c r="AL64" s="36"/>
      <c r="AM64" s="36"/>
      <c r="AN64" s="36"/>
      <c r="AO64" s="36"/>
      <c r="AP64" s="36"/>
      <c r="AQ64" s="36"/>
      <c r="AR64" s="36"/>
    </row>
    <row r="65" ht="12.75" customHeight="1">
      <c r="A65" s="15" t="s">
        <v>28</v>
      </c>
      <c r="B65" s="24">
        <v>2008.0</v>
      </c>
      <c r="C65" s="25">
        <v>4.0</v>
      </c>
      <c r="D65" s="26">
        <v>544278.0</v>
      </c>
      <c r="E65" s="27"/>
      <c r="F65" s="28"/>
      <c r="G65" s="25">
        <v>137.0</v>
      </c>
      <c r="H65" s="26">
        <v>1.4369166E7</v>
      </c>
      <c r="I65" s="25">
        <v>88.0</v>
      </c>
      <c r="J65" s="26">
        <v>2.0389639E7</v>
      </c>
      <c r="K65" s="25">
        <v>0.0</v>
      </c>
      <c r="L65" s="26">
        <v>0.0</v>
      </c>
      <c r="M65" s="25">
        <v>3.0</v>
      </c>
      <c r="N65" s="26">
        <v>421540.0</v>
      </c>
      <c r="O65" s="25">
        <v>0.0</v>
      </c>
      <c r="P65" s="26">
        <v>0.0</v>
      </c>
      <c r="Q65" s="25">
        <v>0.0</v>
      </c>
      <c r="R65" s="26">
        <v>0.0</v>
      </c>
      <c r="S65" s="29">
        <v>10.0</v>
      </c>
      <c r="T65" s="29">
        <v>1170980.0</v>
      </c>
      <c r="U65" s="30">
        <f t="shared" ref="U65:V65" si="73">SUM(C65+G65+I65+K65+M65+O65+Q65+S65)</f>
        <v>242</v>
      </c>
      <c r="V65" s="31">
        <f t="shared" si="73"/>
        <v>36895603</v>
      </c>
      <c r="W65" s="51">
        <f>U65-'Single-Family'!U52</f>
        <v>-30</v>
      </c>
      <c r="X65" s="52">
        <f>W65/'Single-Family'!U52</f>
        <v>-0.1102941176</v>
      </c>
      <c r="Y65" s="53">
        <f>V65-'Single-Family'!V52</f>
        <v>-5511519</v>
      </c>
      <c r="Z65" s="52">
        <f>Y65/'Single-Family'!V52</f>
        <v>-0.1299668249</v>
      </c>
      <c r="AA65" s="53">
        <f t="shared" si="66"/>
        <v>-19842430</v>
      </c>
      <c r="AB65" s="36"/>
      <c r="AC65" s="35"/>
      <c r="AD65" s="35"/>
      <c r="AE65" s="36"/>
      <c r="AF65" s="36"/>
      <c r="AG65" s="36"/>
      <c r="AH65" s="36"/>
      <c r="AI65" s="36"/>
      <c r="AJ65" s="36"/>
      <c r="AK65" s="36"/>
      <c r="AL65" s="36"/>
      <c r="AM65" s="36"/>
      <c r="AN65" s="36"/>
      <c r="AO65" s="36"/>
      <c r="AP65" s="36"/>
      <c r="AQ65" s="36"/>
      <c r="AR65" s="36"/>
    </row>
    <row r="66" ht="12.75" customHeight="1">
      <c r="A66" s="15" t="s">
        <v>29</v>
      </c>
      <c r="B66" s="24">
        <v>2008.0</v>
      </c>
      <c r="C66" s="25">
        <v>1.0</v>
      </c>
      <c r="D66" s="26">
        <v>159840.0</v>
      </c>
      <c r="E66" s="27"/>
      <c r="F66" s="28"/>
      <c r="G66" s="25">
        <v>51.0</v>
      </c>
      <c r="H66" s="26">
        <v>5762179.0</v>
      </c>
      <c r="I66" s="25">
        <v>53.0</v>
      </c>
      <c r="J66" s="26">
        <v>1.0916816E7</v>
      </c>
      <c r="K66" s="25">
        <v>0.0</v>
      </c>
      <c r="L66" s="26">
        <v>0.0</v>
      </c>
      <c r="M66" s="25">
        <v>4.0</v>
      </c>
      <c r="N66" s="26">
        <v>652149.0</v>
      </c>
      <c r="O66" s="25">
        <v>0.0</v>
      </c>
      <c r="P66" s="26">
        <v>0.0</v>
      </c>
      <c r="Q66" s="25">
        <v>0.0</v>
      </c>
      <c r="R66" s="26">
        <v>0.0</v>
      </c>
      <c r="S66" s="29">
        <v>6.0</v>
      </c>
      <c r="T66" s="29">
        <v>817015.0</v>
      </c>
      <c r="U66" s="30">
        <f t="shared" ref="U66:V66" si="74">SUM(C66+G66+I66+K66+M66+O66+Q66+S66)</f>
        <v>115</v>
      </c>
      <c r="V66" s="31">
        <f t="shared" si="74"/>
        <v>18307999</v>
      </c>
      <c r="W66" s="51">
        <f>U66-'Single-Family'!U53</f>
        <v>-44</v>
      </c>
      <c r="X66" s="52">
        <f>W66/'Single-Family'!U53</f>
        <v>-0.2767295597</v>
      </c>
      <c r="Y66" s="53">
        <f>V66-'Single-Family'!V53</f>
        <v>-5876178</v>
      </c>
      <c r="Z66" s="52">
        <f>Y66/'Single-Family'!V53</f>
        <v>-0.242976141</v>
      </c>
      <c r="AA66" s="53">
        <f t="shared" si="66"/>
        <v>-25718608</v>
      </c>
      <c r="AB66" s="36"/>
      <c r="AC66" s="35"/>
      <c r="AD66" s="35"/>
      <c r="AE66" s="36"/>
      <c r="AF66" s="36"/>
      <c r="AG66" s="36"/>
      <c r="AH66" s="36"/>
      <c r="AI66" s="36"/>
      <c r="AJ66" s="36"/>
      <c r="AK66" s="36"/>
      <c r="AL66" s="36"/>
      <c r="AM66" s="36"/>
      <c r="AN66" s="36"/>
      <c r="AO66" s="36"/>
      <c r="AP66" s="36"/>
      <c r="AQ66" s="36"/>
      <c r="AR66" s="36"/>
    </row>
    <row r="67" ht="12.75" customHeight="1">
      <c r="A67" s="15" t="s">
        <v>30</v>
      </c>
      <c r="B67" s="24">
        <v>2008.0</v>
      </c>
      <c r="C67" s="25">
        <v>3.0</v>
      </c>
      <c r="D67" s="26">
        <v>170000.0</v>
      </c>
      <c r="E67" s="27"/>
      <c r="F67" s="28"/>
      <c r="G67" s="25">
        <v>43.0</v>
      </c>
      <c r="H67" s="26">
        <v>5161092.0</v>
      </c>
      <c r="I67" s="25">
        <v>26.0</v>
      </c>
      <c r="J67" s="26">
        <v>5631875.0</v>
      </c>
      <c r="K67" s="25">
        <v>0.0</v>
      </c>
      <c r="L67" s="26">
        <v>0.0</v>
      </c>
      <c r="M67" s="25">
        <v>0.0</v>
      </c>
      <c r="N67" s="26">
        <v>0.0</v>
      </c>
      <c r="O67" s="25">
        <v>0.0</v>
      </c>
      <c r="P67" s="26">
        <v>0.0</v>
      </c>
      <c r="Q67" s="25">
        <v>0.0</v>
      </c>
      <c r="R67" s="26">
        <v>0.0</v>
      </c>
      <c r="S67" s="29">
        <v>5.0</v>
      </c>
      <c r="T67" s="29">
        <v>762199.0</v>
      </c>
      <c r="U67" s="30">
        <f t="shared" ref="U67:V67" si="75">SUM(C67+G67+I67+K67+M67+O67+Q67+S67)</f>
        <v>77</v>
      </c>
      <c r="V67" s="31">
        <f t="shared" si="75"/>
        <v>11725166</v>
      </c>
      <c r="W67" s="51">
        <f>U67-'Single-Family'!U54</f>
        <v>-13</v>
      </c>
      <c r="X67" s="52">
        <f>W67/'Single-Family'!U54</f>
        <v>-0.1444444444</v>
      </c>
      <c r="Y67" s="53">
        <f>V67-'Single-Family'!V54</f>
        <v>-3012794</v>
      </c>
      <c r="Z67" s="52">
        <f>Y67/'Single-Family'!V54</f>
        <v>-0.2044240858</v>
      </c>
      <c r="AA67" s="53">
        <f t="shared" si="66"/>
        <v>-28731402</v>
      </c>
      <c r="AB67" s="36"/>
      <c r="AC67" s="35"/>
      <c r="AD67" s="35"/>
      <c r="AE67" s="36"/>
      <c r="AF67" s="36"/>
      <c r="AG67" s="36"/>
      <c r="AH67" s="36"/>
      <c r="AI67" s="36"/>
      <c r="AJ67" s="36"/>
      <c r="AK67" s="36"/>
      <c r="AL67" s="36"/>
      <c r="AM67" s="36"/>
      <c r="AN67" s="36"/>
      <c r="AO67" s="36"/>
      <c r="AP67" s="36"/>
      <c r="AQ67" s="36"/>
      <c r="AR67" s="36"/>
    </row>
    <row r="68" ht="12.75" customHeight="1">
      <c r="A68" s="23" t="s">
        <v>31</v>
      </c>
      <c r="B68" s="40">
        <v>2008.0</v>
      </c>
      <c r="C68" s="41">
        <f t="shared" ref="C68:D68" si="76">SUM(C56:C67)</f>
        <v>57</v>
      </c>
      <c r="D68" s="42">
        <f t="shared" si="76"/>
        <v>6601429</v>
      </c>
      <c r="E68" s="43"/>
      <c r="F68" s="44"/>
      <c r="G68" s="41">
        <f t="shared" ref="G68:V68" si="77">SUM(G56:G67)</f>
        <v>1576</v>
      </c>
      <c r="H68" s="42">
        <f t="shared" si="77"/>
        <v>165484670</v>
      </c>
      <c r="I68" s="41">
        <f t="shared" si="77"/>
        <v>1036</v>
      </c>
      <c r="J68" s="42">
        <f t="shared" si="77"/>
        <v>230155690</v>
      </c>
      <c r="K68" s="41">
        <f t="shared" si="77"/>
        <v>8</v>
      </c>
      <c r="L68" s="42">
        <f t="shared" si="77"/>
        <v>1487800</v>
      </c>
      <c r="M68" s="41">
        <f t="shared" si="77"/>
        <v>61</v>
      </c>
      <c r="N68" s="42">
        <f t="shared" si="77"/>
        <v>9288223</v>
      </c>
      <c r="O68" s="41">
        <f t="shared" si="77"/>
        <v>8</v>
      </c>
      <c r="P68" s="42">
        <f t="shared" si="77"/>
        <v>627531</v>
      </c>
      <c r="Q68" s="41">
        <f t="shared" si="77"/>
        <v>0</v>
      </c>
      <c r="R68" s="42">
        <f t="shared" si="77"/>
        <v>0</v>
      </c>
      <c r="S68" s="45">
        <f t="shared" si="77"/>
        <v>139</v>
      </c>
      <c r="T68" s="45">
        <f t="shared" si="77"/>
        <v>16026858</v>
      </c>
      <c r="U68" s="46">
        <f t="shared" si="77"/>
        <v>2885</v>
      </c>
      <c r="V68" s="47">
        <f t="shared" si="77"/>
        <v>429672201</v>
      </c>
      <c r="W68" s="54">
        <f>U68-'Single-Family'!U55</f>
        <v>-627</v>
      </c>
      <c r="X68" s="55">
        <f>W68/'Single-Family'!U55</f>
        <v>-0.1785307517</v>
      </c>
      <c r="Y68" s="56">
        <f>V68-'Single-Family'!V55</f>
        <v>-28731402</v>
      </c>
      <c r="Z68" s="55">
        <f>Y68/'Single-Family'!V55</f>
        <v>-0.0626770859</v>
      </c>
      <c r="AA68" s="56">
        <f t="shared" ref="AA68:AA69" si="79">Y68</f>
        <v>-28731402</v>
      </c>
      <c r="AB68" s="36"/>
      <c r="AC68" s="36"/>
      <c r="AD68" s="36"/>
      <c r="AE68" s="36"/>
      <c r="AF68" s="36"/>
      <c r="AG68" s="36"/>
      <c r="AH68" s="36"/>
      <c r="AI68" s="36"/>
      <c r="AJ68" s="36"/>
      <c r="AK68" s="36"/>
      <c r="AL68" s="36"/>
      <c r="AM68" s="36"/>
      <c r="AN68" s="36"/>
      <c r="AO68" s="36"/>
      <c r="AP68" s="36"/>
      <c r="AQ68" s="36"/>
      <c r="AR68" s="36"/>
    </row>
    <row r="69" ht="12.75" customHeight="1">
      <c r="A69" s="15" t="s">
        <v>19</v>
      </c>
      <c r="B69" s="24">
        <v>2009.0</v>
      </c>
      <c r="C69" s="25">
        <v>2.0</v>
      </c>
      <c r="D69" s="26">
        <v>302270.0</v>
      </c>
      <c r="E69" s="27"/>
      <c r="F69" s="28"/>
      <c r="G69" s="25">
        <v>30.0</v>
      </c>
      <c r="H69" s="26">
        <v>4312876.0</v>
      </c>
      <c r="I69" s="25">
        <v>29.0</v>
      </c>
      <c r="J69" s="26">
        <v>7141546.0</v>
      </c>
      <c r="K69" s="25">
        <v>0.0</v>
      </c>
      <c r="L69" s="26">
        <v>0.0</v>
      </c>
      <c r="M69" s="25">
        <v>0.0</v>
      </c>
      <c r="N69" s="26">
        <v>0.0</v>
      </c>
      <c r="O69" s="25">
        <v>0.0</v>
      </c>
      <c r="P69" s="26">
        <v>0.0</v>
      </c>
      <c r="Q69" s="25">
        <v>0.0</v>
      </c>
      <c r="R69" s="26">
        <v>0.0</v>
      </c>
      <c r="S69" s="29">
        <v>1.0</v>
      </c>
      <c r="T69" s="29">
        <v>292148.0</v>
      </c>
      <c r="U69" s="30">
        <f t="shared" ref="U69:V69" si="78">SUM(C69+G69+I69+K69+M69+O69+Q69+S69)</f>
        <v>62</v>
      </c>
      <c r="V69" s="31">
        <f t="shared" si="78"/>
        <v>12048840</v>
      </c>
      <c r="W69" s="51">
        <f>U69-'Single-Family'!U56</f>
        <v>-87</v>
      </c>
      <c r="X69" s="52">
        <f>W69/'Single-Family'!U56</f>
        <v>-0.5838926174</v>
      </c>
      <c r="Y69" s="53">
        <f>V69-'Single-Family'!V56</f>
        <v>-8177836</v>
      </c>
      <c r="Z69" s="52">
        <f>Y69/'Single-Family'!V56</f>
        <v>-0.4043094377</v>
      </c>
      <c r="AA69" s="53">
        <f t="shared" si="79"/>
        <v>-8177836</v>
      </c>
      <c r="AB69" s="36"/>
      <c r="AC69" s="36"/>
      <c r="AD69" s="36"/>
      <c r="AE69" s="36"/>
      <c r="AF69" s="37"/>
      <c r="AG69" s="37"/>
      <c r="AH69" s="37"/>
      <c r="AI69" s="37"/>
      <c r="AJ69" s="37"/>
      <c r="AK69" s="37"/>
      <c r="AL69" s="37"/>
      <c r="AM69" s="37"/>
      <c r="AN69" s="37"/>
      <c r="AO69" s="37"/>
      <c r="AP69" s="37"/>
      <c r="AQ69" s="37"/>
      <c r="AR69" s="36"/>
    </row>
    <row r="70" ht="12.75" customHeight="1">
      <c r="A70" s="15" t="s">
        <v>20</v>
      </c>
      <c r="B70" s="24">
        <v>2009.0</v>
      </c>
      <c r="C70" s="25">
        <v>1.0</v>
      </c>
      <c r="D70" s="26">
        <v>157770.0</v>
      </c>
      <c r="E70" s="27"/>
      <c r="F70" s="28"/>
      <c r="G70" s="25">
        <v>73.0</v>
      </c>
      <c r="H70" s="26">
        <v>7576221.0</v>
      </c>
      <c r="I70" s="25">
        <v>64.0</v>
      </c>
      <c r="J70" s="26">
        <v>1.6919192E7</v>
      </c>
      <c r="K70" s="25">
        <v>0.0</v>
      </c>
      <c r="L70" s="26">
        <v>0.0</v>
      </c>
      <c r="M70" s="25">
        <v>0.0</v>
      </c>
      <c r="N70" s="26">
        <v>0.0</v>
      </c>
      <c r="O70" s="25">
        <v>0.0</v>
      </c>
      <c r="P70" s="26">
        <v>0.0</v>
      </c>
      <c r="Q70" s="25">
        <v>0.0</v>
      </c>
      <c r="R70" s="26">
        <v>0.0</v>
      </c>
      <c r="S70" s="29">
        <v>1.0</v>
      </c>
      <c r="T70" s="29">
        <v>840888.0</v>
      </c>
      <c r="U70" s="30">
        <f t="shared" ref="U70:V70" si="80">SUM(C70+G70+I70+K70+M70+O70+Q70+S70)</f>
        <v>139</v>
      </c>
      <c r="V70" s="31">
        <f t="shared" si="80"/>
        <v>25494071</v>
      </c>
      <c r="W70" s="51">
        <f>U70-'Single-Family'!U57</f>
        <v>-18</v>
      </c>
      <c r="X70" s="52">
        <f>W70/'Single-Family'!U57</f>
        <v>-0.1146496815</v>
      </c>
      <c r="Y70" s="53">
        <f>V70-'Single-Family'!V57</f>
        <v>3462923</v>
      </c>
      <c r="Z70" s="52">
        <f>Y70/'Single-Family'!V57</f>
        <v>0.1571830483</v>
      </c>
      <c r="AA70" s="53">
        <f t="shared" ref="AA70:AA80" si="82">AA69+Y70</f>
        <v>-4714913</v>
      </c>
      <c r="AB70" s="36"/>
      <c r="AC70" s="36"/>
      <c r="AD70" s="36"/>
      <c r="AE70" s="36"/>
      <c r="AF70" s="37"/>
      <c r="AG70" s="37"/>
      <c r="AH70" s="37"/>
      <c r="AI70" s="37"/>
      <c r="AJ70" s="37"/>
      <c r="AK70" s="37"/>
      <c r="AL70" s="37"/>
      <c r="AM70" s="37"/>
      <c r="AN70" s="37"/>
      <c r="AO70" s="37"/>
      <c r="AP70" s="37"/>
      <c r="AQ70" s="37"/>
      <c r="AR70" s="36"/>
    </row>
    <row r="71" ht="12.75" customHeight="1">
      <c r="A71" s="15" t="s">
        <v>21</v>
      </c>
      <c r="B71" s="24">
        <v>2009.0</v>
      </c>
      <c r="C71" s="25">
        <v>3.0</v>
      </c>
      <c r="D71" s="26">
        <v>440700.0</v>
      </c>
      <c r="E71" s="27"/>
      <c r="F71" s="28"/>
      <c r="G71" s="25">
        <v>98.0</v>
      </c>
      <c r="H71" s="26">
        <v>1.0420663E7</v>
      </c>
      <c r="I71" s="25">
        <v>44.0</v>
      </c>
      <c r="J71" s="26">
        <v>9329101.0</v>
      </c>
      <c r="K71" s="25">
        <v>0.0</v>
      </c>
      <c r="L71" s="26">
        <v>0.0</v>
      </c>
      <c r="M71" s="25">
        <v>2.0</v>
      </c>
      <c r="N71" s="26">
        <v>332393.0</v>
      </c>
      <c r="O71" s="25">
        <v>0.0</v>
      </c>
      <c r="P71" s="26">
        <v>0.0</v>
      </c>
      <c r="Q71" s="25">
        <v>0.0</v>
      </c>
      <c r="R71" s="26">
        <v>0.0</v>
      </c>
      <c r="S71" s="29">
        <v>11.0</v>
      </c>
      <c r="T71" s="29">
        <v>1470756.0</v>
      </c>
      <c r="U71" s="30">
        <f t="shared" ref="U71:V71" si="81">SUM(C71+G71+I71+K71+M71+O71+Q71+S71)</f>
        <v>158</v>
      </c>
      <c r="V71" s="31">
        <f t="shared" si="81"/>
        <v>21993613</v>
      </c>
      <c r="W71" s="51">
        <f>U71-'Single-Family'!U58</f>
        <v>-52</v>
      </c>
      <c r="X71" s="52">
        <f>W71/'Single-Family'!U58</f>
        <v>-0.2476190476</v>
      </c>
      <c r="Y71" s="53">
        <f>V71-'Single-Family'!V58</f>
        <v>-9937203</v>
      </c>
      <c r="Z71" s="52">
        <f>Y71/'Single-Family'!V58</f>
        <v>-0.3112104307</v>
      </c>
      <c r="AA71" s="53">
        <f t="shared" si="82"/>
        <v>-14652116</v>
      </c>
      <c r="AB71" s="36"/>
      <c r="AC71" s="36"/>
      <c r="AD71" s="36"/>
      <c r="AE71" s="36"/>
      <c r="AF71" s="39"/>
      <c r="AG71" s="39"/>
      <c r="AH71" s="39"/>
      <c r="AI71" s="39"/>
      <c r="AJ71" s="39"/>
      <c r="AK71" s="39"/>
      <c r="AL71" s="39"/>
      <c r="AM71" s="39"/>
      <c r="AN71" s="39"/>
      <c r="AO71" s="39"/>
      <c r="AP71" s="39"/>
      <c r="AQ71" s="39"/>
      <c r="AR71" s="36"/>
    </row>
    <row r="72" ht="12.75" customHeight="1">
      <c r="A72" s="15" t="s">
        <v>22</v>
      </c>
      <c r="B72" s="24">
        <v>2009.0</v>
      </c>
      <c r="C72" s="25">
        <v>5.0</v>
      </c>
      <c r="D72" s="26">
        <v>766350.0</v>
      </c>
      <c r="E72" s="27"/>
      <c r="F72" s="28"/>
      <c r="G72" s="25">
        <v>119.0</v>
      </c>
      <c r="H72" s="26">
        <v>1.213983E7</v>
      </c>
      <c r="I72" s="25">
        <v>120.0</v>
      </c>
      <c r="J72" s="26">
        <v>2.3875743E7</v>
      </c>
      <c r="K72" s="25">
        <v>3.0</v>
      </c>
      <c r="L72" s="26">
        <v>570500.0</v>
      </c>
      <c r="M72" s="25">
        <v>3.0</v>
      </c>
      <c r="N72" s="26">
        <v>354294.0</v>
      </c>
      <c r="O72" s="25">
        <v>0.0</v>
      </c>
      <c r="P72" s="26">
        <v>0.0</v>
      </c>
      <c r="Q72" s="25">
        <v>0.0</v>
      </c>
      <c r="R72" s="26">
        <v>0.0</v>
      </c>
      <c r="S72" s="29">
        <v>14.0</v>
      </c>
      <c r="T72" s="29">
        <v>1901714.0</v>
      </c>
      <c r="U72" s="30">
        <f t="shared" ref="U72:V72" si="83">SUM(C72+G72+I72+K72+M72+O72+Q72+S72)</f>
        <v>264</v>
      </c>
      <c r="V72" s="31">
        <f t="shared" si="83"/>
        <v>39608431</v>
      </c>
      <c r="W72" s="51">
        <f>U72-'Single-Family'!U59</f>
        <v>-18</v>
      </c>
      <c r="X72" s="52">
        <f>W72/'Single-Family'!U59</f>
        <v>-0.06382978723</v>
      </c>
      <c r="Y72" s="53">
        <f>V72-'Single-Family'!V59</f>
        <v>-5589137</v>
      </c>
      <c r="Z72" s="52">
        <f>Y72/'Single-Family'!V59</f>
        <v>-0.123660127</v>
      </c>
      <c r="AA72" s="53">
        <f t="shared" si="82"/>
        <v>-20241253</v>
      </c>
      <c r="AB72" s="36"/>
      <c r="AC72" s="36"/>
      <c r="AD72" s="36"/>
      <c r="AE72" s="36"/>
      <c r="AF72" s="15"/>
      <c r="AG72" s="15"/>
      <c r="AH72" s="15"/>
      <c r="AI72" s="15"/>
      <c r="AJ72" s="15"/>
      <c r="AK72" s="15"/>
      <c r="AL72" s="15"/>
      <c r="AM72" s="15"/>
      <c r="AN72" s="15"/>
      <c r="AO72" s="15"/>
      <c r="AP72" s="15"/>
      <c r="AQ72" s="15"/>
      <c r="AR72" s="36"/>
    </row>
    <row r="73" ht="12.75" customHeight="1">
      <c r="A73" s="15" t="s">
        <v>23</v>
      </c>
      <c r="B73" s="24">
        <v>2009.0</v>
      </c>
      <c r="C73" s="25">
        <v>2.0</v>
      </c>
      <c r="D73" s="26">
        <v>344058.0</v>
      </c>
      <c r="E73" s="27"/>
      <c r="F73" s="28"/>
      <c r="G73" s="25">
        <v>166.0</v>
      </c>
      <c r="H73" s="26">
        <v>1.7064874E7</v>
      </c>
      <c r="I73" s="25">
        <v>143.0</v>
      </c>
      <c r="J73" s="26">
        <v>3.2706625E7</v>
      </c>
      <c r="K73" s="25">
        <v>1.0</v>
      </c>
      <c r="L73" s="26">
        <v>215000.0</v>
      </c>
      <c r="M73" s="25">
        <v>5.0</v>
      </c>
      <c r="N73" s="26">
        <v>878553.0</v>
      </c>
      <c r="O73" s="25">
        <v>0.0</v>
      </c>
      <c r="P73" s="26">
        <v>0.0</v>
      </c>
      <c r="Q73" s="25">
        <v>0.0</v>
      </c>
      <c r="R73" s="26">
        <v>0.0</v>
      </c>
      <c r="S73" s="29">
        <v>10.0</v>
      </c>
      <c r="T73" s="29">
        <v>1307842.0</v>
      </c>
      <c r="U73" s="30">
        <f t="shared" ref="U73:V73" si="84">SUM(C73+G73+I73+K73+M73+O73+Q73+S73)</f>
        <v>327</v>
      </c>
      <c r="V73" s="31">
        <f t="shared" si="84"/>
        <v>52516952</v>
      </c>
      <c r="W73" s="51">
        <f>U73-'Single-Family'!U60</f>
        <v>-22</v>
      </c>
      <c r="X73" s="52">
        <f>W73/'Single-Family'!U60</f>
        <v>-0.06303724928</v>
      </c>
      <c r="Y73" s="53">
        <f>V73-'Single-Family'!V60</f>
        <v>4354913</v>
      </c>
      <c r="Z73" s="52">
        <f>Y73/'Single-Family'!V60</f>
        <v>0.09042210609</v>
      </c>
      <c r="AA73" s="53">
        <f t="shared" si="82"/>
        <v>-15886340</v>
      </c>
      <c r="AB73" s="36"/>
      <c r="AC73" s="36"/>
      <c r="AD73" s="36"/>
      <c r="AE73" s="36"/>
      <c r="AF73" s="15"/>
      <c r="AG73" s="15"/>
      <c r="AH73" s="15"/>
      <c r="AI73" s="15"/>
      <c r="AJ73" s="15"/>
      <c r="AK73" s="15"/>
      <c r="AL73" s="15"/>
      <c r="AM73" s="15"/>
      <c r="AN73" s="15"/>
      <c r="AO73" s="15"/>
      <c r="AP73" s="15"/>
      <c r="AQ73" s="15"/>
      <c r="AR73" s="36"/>
    </row>
    <row r="74" ht="12.75" customHeight="1">
      <c r="A74" s="15" t="s">
        <v>24</v>
      </c>
      <c r="B74" s="24">
        <v>2009.0</v>
      </c>
      <c r="C74" s="25">
        <v>5.0</v>
      </c>
      <c r="D74" s="26">
        <v>874799.0</v>
      </c>
      <c r="E74" s="27"/>
      <c r="F74" s="28"/>
      <c r="G74" s="25">
        <v>261.0</v>
      </c>
      <c r="H74" s="26">
        <v>2.5240002E7</v>
      </c>
      <c r="I74" s="25">
        <v>113.0</v>
      </c>
      <c r="J74" s="26">
        <v>2.2920789E7</v>
      </c>
      <c r="K74" s="25">
        <v>0.0</v>
      </c>
      <c r="L74" s="26">
        <v>0.0</v>
      </c>
      <c r="M74" s="25">
        <v>4.0</v>
      </c>
      <c r="N74" s="26">
        <v>670927.0</v>
      </c>
      <c r="O74" s="25">
        <v>0.0</v>
      </c>
      <c r="P74" s="26">
        <v>0.0</v>
      </c>
      <c r="Q74" s="25">
        <v>0.0</v>
      </c>
      <c r="R74" s="26">
        <v>0.0</v>
      </c>
      <c r="S74" s="29">
        <v>9.0</v>
      </c>
      <c r="T74" s="29">
        <v>1579915.0</v>
      </c>
      <c r="U74" s="30">
        <f t="shared" ref="U74:V74" si="85">SUM(C74+G74+I74+K74+M74+O74+Q74+S74)</f>
        <v>392</v>
      </c>
      <c r="V74" s="31">
        <f t="shared" si="85"/>
        <v>51286432</v>
      </c>
      <c r="W74" s="51">
        <f>U74-'Single-Family'!U61</f>
        <v>42</v>
      </c>
      <c r="X74" s="52">
        <f>W74/'Single-Family'!U61</f>
        <v>0.12</v>
      </c>
      <c r="Y74" s="53">
        <f>V74-'Single-Family'!V61</f>
        <v>2587239</v>
      </c>
      <c r="Z74" s="52">
        <f>Y74/'Single-Family'!V61</f>
        <v>0.05312693785</v>
      </c>
      <c r="AA74" s="53">
        <f t="shared" si="82"/>
        <v>-13299101</v>
      </c>
      <c r="AB74" s="36"/>
      <c r="AC74" s="36"/>
      <c r="AD74" s="36"/>
      <c r="AE74" s="36"/>
      <c r="AF74" s="36"/>
      <c r="AG74" s="36"/>
      <c r="AH74" s="36"/>
      <c r="AI74" s="36"/>
      <c r="AJ74" s="36"/>
      <c r="AK74" s="36"/>
      <c r="AL74" s="36"/>
      <c r="AM74" s="36"/>
      <c r="AN74" s="36"/>
      <c r="AO74" s="36"/>
      <c r="AP74" s="36"/>
      <c r="AQ74" s="36"/>
      <c r="AR74" s="36"/>
    </row>
    <row r="75" ht="12.75" customHeight="1">
      <c r="A75" s="15" t="s">
        <v>25</v>
      </c>
      <c r="B75" s="24">
        <v>2009.0</v>
      </c>
      <c r="C75" s="25">
        <v>6.0</v>
      </c>
      <c r="D75" s="26">
        <v>821373.0</v>
      </c>
      <c r="E75" s="27"/>
      <c r="F75" s="28"/>
      <c r="G75" s="25">
        <v>223.0</v>
      </c>
      <c r="H75" s="26">
        <v>2.1884282E7</v>
      </c>
      <c r="I75" s="25">
        <v>114.0</v>
      </c>
      <c r="J75" s="26">
        <v>2.4474985E7</v>
      </c>
      <c r="K75" s="25">
        <v>0.0</v>
      </c>
      <c r="L75" s="26">
        <v>0.0</v>
      </c>
      <c r="M75" s="25">
        <v>5.0</v>
      </c>
      <c r="N75" s="26">
        <v>697186.0</v>
      </c>
      <c r="O75" s="25">
        <v>0.0</v>
      </c>
      <c r="P75" s="26">
        <v>0.0</v>
      </c>
      <c r="Q75" s="25">
        <v>0.0</v>
      </c>
      <c r="R75" s="26">
        <v>0.0</v>
      </c>
      <c r="S75" s="29">
        <v>14.0</v>
      </c>
      <c r="T75" s="29">
        <v>2098201.0</v>
      </c>
      <c r="U75" s="30">
        <f t="shared" ref="U75:V75" si="86">SUM(C75+G75+I75+K75+M75+O75+Q75+S75)</f>
        <v>362</v>
      </c>
      <c r="V75" s="31">
        <f t="shared" si="86"/>
        <v>49976027</v>
      </c>
      <c r="W75" s="51">
        <f>U75-'Single-Family'!U62</f>
        <v>2</v>
      </c>
      <c r="X75" s="52">
        <f>W75/'Single-Family'!U62</f>
        <v>0.005555555556</v>
      </c>
      <c r="Y75" s="53">
        <f>V75-'Single-Family'!V62</f>
        <v>-4611520</v>
      </c>
      <c r="Z75" s="52">
        <f>Y75/'Single-Family'!V62</f>
        <v>-0.08447934105</v>
      </c>
      <c r="AA75" s="53">
        <f t="shared" si="82"/>
        <v>-17910621</v>
      </c>
      <c r="AB75" s="36"/>
      <c r="AC75" s="36"/>
      <c r="AD75" s="36"/>
      <c r="AE75" s="36"/>
      <c r="AF75" s="36"/>
      <c r="AG75" s="36"/>
      <c r="AH75" s="36"/>
      <c r="AI75" s="36"/>
      <c r="AJ75" s="36"/>
      <c r="AK75" s="36"/>
      <c r="AL75" s="36"/>
      <c r="AM75" s="36"/>
      <c r="AN75" s="36"/>
      <c r="AO75" s="36"/>
      <c r="AP75" s="36"/>
      <c r="AQ75" s="36"/>
      <c r="AR75" s="36"/>
    </row>
    <row r="76" ht="12.75" customHeight="1">
      <c r="A76" s="15" t="s">
        <v>26</v>
      </c>
      <c r="B76" s="24">
        <v>2009.0</v>
      </c>
      <c r="C76" s="25">
        <v>6.0</v>
      </c>
      <c r="D76" s="26">
        <v>734598.0</v>
      </c>
      <c r="E76" s="27"/>
      <c r="F76" s="28"/>
      <c r="G76" s="25">
        <v>124.0</v>
      </c>
      <c r="H76" s="26">
        <v>1.3880696E7</v>
      </c>
      <c r="I76" s="25">
        <v>112.0</v>
      </c>
      <c r="J76" s="26">
        <v>2.8136755E7</v>
      </c>
      <c r="K76" s="25">
        <v>1.0</v>
      </c>
      <c r="L76" s="26">
        <v>123270.0</v>
      </c>
      <c r="M76" s="25">
        <v>1.0</v>
      </c>
      <c r="N76" s="26">
        <v>113437.0</v>
      </c>
      <c r="O76" s="25">
        <v>0.0</v>
      </c>
      <c r="P76" s="26">
        <v>0.0</v>
      </c>
      <c r="Q76" s="25">
        <v>0.0</v>
      </c>
      <c r="R76" s="26">
        <v>0.0</v>
      </c>
      <c r="S76" s="29">
        <v>10.0</v>
      </c>
      <c r="T76" s="29">
        <v>1452002.0</v>
      </c>
      <c r="U76" s="30">
        <f t="shared" ref="U76:V76" si="87">SUM(C76+G76+I76+K76+M76+O76+Q76+S76)</f>
        <v>254</v>
      </c>
      <c r="V76" s="31">
        <f t="shared" si="87"/>
        <v>44440758</v>
      </c>
      <c r="W76" s="51">
        <f>U76-'Single-Family'!U63</f>
        <v>-30</v>
      </c>
      <c r="X76" s="52">
        <f>W76/'Single-Family'!U63</f>
        <v>-0.1056338028</v>
      </c>
      <c r="Y76" s="53">
        <f>V76-'Single-Family'!V63</f>
        <v>-363696</v>
      </c>
      <c r="Z76" s="52">
        <f>Y76/'Single-Family'!V63</f>
        <v>-0.008117407256</v>
      </c>
      <c r="AA76" s="53">
        <f t="shared" si="82"/>
        <v>-18274317</v>
      </c>
      <c r="AB76" s="36"/>
      <c r="AC76" s="36"/>
      <c r="AD76" s="36"/>
      <c r="AE76" s="36"/>
      <c r="AF76" s="36"/>
      <c r="AG76" s="36"/>
      <c r="AH76" s="36"/>
      <c r="AI76" s="36"/>
      <c r="AJ76" s="36"/>
      <c r="AK76" s="36"/>
      <c r="AL76" s="36"/>
      <c r="AM76" s="36"/>
      <c r="AN76" s="36"/>
      <c r="AO76" s="36"/>
      <c r="AP76" s="36"/>
      <c r="AQ76" s="36"/>
      <c r="AR76" s="36"/>
    </row>
    <row r="77" ht="12.75" customHeight="1">
      <c r="A77" s="15" t="s">
        <v>27</v>
      </c>
      <c r="B77" s="24">
        <v>2009.0</v>
      </c>
      <c r="C77" s="25">
        <v>9.0</v>
      </c>
      <c r="D77" s="26">
        <v>1322724.0</v>
      </c>
      <c r="E77" s="27"/>
      <c r="F77" s="28"/>
      <c r="G77" s="25">
        <v>79.0</v>
      </c>
      <c r="H77" s="26">
        <v>9484399.0</v>
      </c>
      <c r="I77" s="25">
        <v>58.0</v>
      </c>
      <c r="J77" s="26">
        <v>1.2828303E7</v>
      </c>
      <c r="K77" s="25">
        <v>0.0</v>
      </c>
      <c r="L77" s="26">
        <v>0.0</v>
      </c>
      <c r="M77" s="25">
        <v>6.0</v>
      </c>
      <c r="N77" s="26">
        <v>1139862.0</v>
      </c>
      <c r="O77" s="25">
        <v>0.0</v>
      </c>
      <c r="P77" s="26">
        <v>0.0</v>
      </c>
      <c r="Q77" s="25">
        <v>0.0</v>
      </c>
      <c r="R77" s="26">
        <v>0.0</v>
      </c>
      <c r="S77" s="29">
        <v>10.0</v>
      </c>
      <c r="T77" s="29">
        <v>1290401.0</v>
      </c>
      <c r="U77" s="30">
        <f t="shared" ref="U77:V77" si="88">SUM(C77+G77+I77+K77+M77+O77+Q77+S77)</f>
        <v>162</v>
      </c>
      <c r="V77" s="31">
        <f t="shared" si="88"/>
        <v>26065689</v>
      </c>
      <c r="W77" s="51">
        <f>U77-'Single-Family'!U64</f>
        <v>-148</v>
      </c>
      <c r="X77" s="52">
        <f>W77/'Single-Family'!U64</f>
        <v>-0.4774193548</v>
      </c>
      <c r="Y77" s="53">
        <f>V77-'Single-Family'!V64</f>
        <v>-21038303</v>
      </c>
      <c r="Z77" s="52">
        <f>Y77/'Single-Family'!V64</f>
        <v>-0.4466352448</v>
      </c>
      <c r="AA77" s="53">
        <f t="shared" si="82"/>
        <v>-39312620</v>
      </c>
      <c r="AB77" s="36"/>
      <c r="AC77" s="36"/>
      <c r="AD77" s="36"/>
      <c r="AE77" s="36"/>
      <c r="AF77" s="36"/>
      <c r="AG77" s="36"/>
      <c r="AH77" s="36"/>
      <c r="AI77" s="36"/>
      <c r="AJ77" s="36"/>
      <c r="AK77" s="36"/>
      <c r="AL77" s="36"/>
      <c r="AM77" s="36"/>
      <c r="AN77" s="36"/>
      <c r="AO77" s="36"/>
      <c r="AP77" s="36"/>
      <c r="AQ77" s="36"/>
      <c r="AR77" s="36"/>
    </row>
    <row r="78" ht="12.75" customHeight="1">
      <c r="A78" s="15" t="s">
        <v>28</v>
      </c>
      <c r="B78" s="24">
        <v>2009.0</v>
      </c>
      <c r="C78" s="25">
        <v>1.0</v>
      </c>
      <c r="D78" s="26">
        <v>160684.0</v>
      </c>
      <c r="E78" s="27"/>
      <c r="F78" s="28"/>
      <c r="G78" s="25">
        <v>149.0</v>
      </c>
      <c r="H78" s="26">
        <v>1.6019707E7</v>
      </c>
      <c r="I78" s="25">
        <v>54.0</v>
      </c>
      <c r="J78" s="26">
        <v>1.2140209E7</v>
      </c>
      <c r="K78" s="25">
        <v>3.0</v>
      </c>
      <c r="L78" s="26">
        <v>510000.0</v>
      </c>
      <c r="M78" s="25">
        <v>6.0</v>
      </c>
      <c r="N78" s="26">
        <v>1455240.0</v>
      </c>
      <c r="O78" s="25">
        <v>0.0</v>
      </c>
      <c r="P78" s="26">
        <v>0.0</v>
      </c>
      <c r="Q78" s="25">
        <v>0.0</v>
      </c>
      <c r="R78" s="26">
        <v>0.0</v>
      </c>
      <c r="S78" s="29">
        <v>17.0</v>
      </c>
      <c r="T78" s="29">
        <v>2143243.0</v>
      </c>
      <c r="U78" s="30">
        <f t="shared" ref="U78:V78" si="89">SUM(C78+G78+I78+K78+M78+O78+Q78+S78)</f>
        <v>230</v>
      </c>
      <c r="V78" s="31">
        <f t="shared" si="89"/>
        <v>32429083</v>
      </c>
      <c r="W78" s="51">
        <f>U78-'Single-Family'!U65</f>
        <v>-12</v>
      </c>
      <c r="X78" s="52">
        <f>W78/'Single-Family'!U65</f>
        <v>-0.04958677686</v>
      </c>
      <c r="Y78" s="53">
        <f>V78-'Single-Family'!V65</f>
        <v>-4466520</v>
      </c>
      <c r="Z78" s="52">
        <f>Y78/'Single-Family'!V65</f>
        <v>-0.1210583277</v>
      </c>
      <c r="AA78" s="53">
        <f t="shared" si="82"/>
        <v>-43779140</v>
      </c>
      <c r="AB78" s="36"/>
      <c r="AC78" s="36"/>
      <c r="AD78" s="36"/>
      <c r="AE78" s="36"/>
      <c r="AF78" s="36"/>
      <c r="AG78" s="36"/>
      <c r="AH78" s="36"/>
      <c r="AI78" s="36"/>
      <c r="AJ78" s="36"/>
      <c r="AK78" s="36"/>
      <c r="AL78" s="36"/>
      <c r="AM78" s="36"/>
      <c r="AN78" s="36"/>
      <c r="AO78" s="36"/>
      <c r="AP78" s="36"/>
      <c r="AQ78" s="36"/>
      <c r="AR78" s="36"/>
    </row>
    <row r="79" ht="12.75" customHeight="1">
      <c r="A79" s="15" t="s">
        <v>29</v>
      </c>
      <c r="B79" s="24">
        <v>2009.0</v>
      </c>
      <c r="C79" s="25">
        <v>8.0</v>
      </c>
      <c r="D79" s="26">
        <v>992392.0</v>
      </c>
      <c r="E79" s="27"/>
      <c r="F79" s="28"/>
      <c r="G79" s="25">
        <v>96.0</v>
      </c>
      <c r="H79" s="26">
        <v>1.0209155E7</v>
      </c>
      <c r="I79" s="25">
        <v>48.0</v>
      </c>
      <c r="J79" s="26">
        <v>1.0470361E7</v>
      </c>
      <c r="K79" s="25">
        <v>1.0</v>
      </c>
      <c r="L79" s="26">
        <v>175000.0</v>
      </c>
      <c r="M79" s="25">
        <v>2.0</v>
      </c>
      <c r="N79" s="26">
        <v>236316.0</v>
      </c>
      <c r="O79" s="25">
        <v>0.0</v>
      </c>
      <c r="P79" s="26">
        <v>0.0</v>
      </c>
      <c r="Q79" s="25">
        <v>0.0</v>
      </c>
      <c r="R79" s="26">
        <v>0.0</v>
      </c>
      <c r="S79" s="29">
        <v>13.0</v>
      </c>
      <c r="T79" s="29">
        <v>1820875.0</v>
      </c>
      <c r="U79" s="30">
        <f t="shared" ref="U79:V79" si="90">SUM(C79+G79+I79+K79+M79+O79+Q79+S79)</f>
        <v>168</v>
      </c>
      <c r="V79" s="31">
        <f t="shared" si="90"/>
        <v>23904099</v>
      </c>
      <c r="W79" s="51">
        <f>U79-'Single-Family'!U66</f>
        <v>53</v>
      </c>
      <c r="X79" s="52">
        <f>W79/'Single-Family'!U66</f>
        <v>0.4608695652</v>
      </c>
      <c r="Y79" s="53">
        <f>V79-'Single-Family'!V66</f>
        <v>5596100</v>
      </c>
      <c r="Z79" s="52">
        <f>Y79/'Single-Family'!V66</f>
        <v>0.3056642072</v>
      </c>
      <c r="AA79" s="53">
        <f t="shared" si="82"/>
        <v>-38183040</v>
      </c>
      <c r="AB79" s="36"/>
      <c r="AC79" s="36"/>
      <c r="AD79" s="36"/>
      <c r="AE79" s="36"/>
      <c r="AF79" s="36"/>
      <c r="AG79" s="36"/>
      <c r="AH79" s="36"/>
      <c r="AI79" s="36"/>
      <c r="AJ79" s="36"/>
      <c r="AK79" s="36"/>
      <c r="AL79" s="36"/>
      <c r="AM79" s="36"/>
      <c r="AN79" s="36"/>
      <c r="AO79" s="36"/>
      <c r="AP79" s="36"/>
      <c r="AQ79" s="36"/>
      <c r="AR79" s="36"/>
    </row>
    <row r="80" ht="12.75" customHeight="1">
      <c r="A80" s="15" t="s">
        <v>30</v>
      </c>
      <c r="B80" s="24">
        <v>2009.0</v>
      </c>
      <c r="C80" s="25">
        <v>5.0</v>
      </c>
      <c r="D80" s="26">
        <v>554486.0</v>
      </c>
      <c r="E80" s="27"/>
      <c r="F80" s="28"/>
      <c r="G80" s="25">
        <v>91.0</v>
      </c>
      <c r="H80" s="26">
        <v>1.1370028E7</v>
      </c>
      <c r="I80" s="25">
        <v>52.0</v>
      </c>
      <c r="J80" s="26">
        <v>1.2378313E7</v>
      </c>
      <c r="K80" s="25">
        <v>0.0</v>
      </c>
      <c r="L80" s="26">
        <v>0.0</v>
      </c>
      <c r="M80" s="25">
        <v>2.0</v>
      </c>
      <c r="N80" s="26">
        <v>391688.0</v>
      </c>
      <c r="O80" s="25">
        <v>0.0</v>
      </c>
      <c r="P80" s="26">
        <v>0.0</v>
      </c>
      <c r="Q80" s="25">
        <v>0.0</v>
      </c>
      <c r="R80" s="26">
        <v>0.0</v>
      </c>
      <c r="S80" s="29">
        <v>9.0</v>
      </c>
      <c r="T80" s="29">
        <v>1129798.0</v>
      </c>
      <c r="U80" s="30">
        <f t="shared" ref="U80:V80" si="91">SUM(C80+G80+I80+K80+M80+O80+Q80+S80)</f>
        <v>159</v>
      </c>
      <c r="V80" s="31">
        <f t="shared" si="91"/>
        <v>25824313</v>
      </c>
      <c r="W80" s="51">
        <f>U80-'Single-Family'!U67</f>
        <v>82</v>
      </c>
      <c r="X80" s="52">
        <f>W80/'Single-Family'!U67</f>
        <v>1.064935065</v>
      </c>
      <c r="Y80" s="53">
        <f>V80-'Single-Family'!V67</f>
        <v>14099147</v>
      </c>
      <c r="Z80" s="52">
        <f>Y80/'Single-Family'!V67</f>
        <v>1.202468861</v>
      </c>
      <c r="AA80" s="53">
        <f t="shared" si="82"/>
        <v>-24083893</v>
      </c>
      <c r="AB80" s="36"/>
      <c r="AC80" s="36"/>
      <c r="AD80" s="36"/>
      <c r="AE80" s="36"/>
      <c r="AF80" s="36"/>
      <c r="AG80" s="36"/>
      <c r="AH80" s="36"/>
      <c r="AI80" s="36"/>
      <c r="AJ80" s="36"/>
      <c r="AK80" s="36"/>
      <c r="AL80" s="36"/>
      <c r="AM80" s="36"/>
      <c r="AN80" s="36"/>
      <c r="AO80" s="36"/>
      <c r="AP80" s="36"/>
      <c r="AQ80" s="36"/>
      <c r="AR80" s="36"/>
    </row>
    <row r="81" ht="12.75" customHeight="1">
      <c r="A81" s="23" t="s">
        <v>31</v>
      </c>
      <c r="B81" s="40">
        <v>2009.0</v>
      </c>
      <c r="C81" s="41">
        <f t="shared" ref="C81:D81" si="92">SUM(C69:C80)</f>
        <v>53</v>
      </c>
      <c r="D81" s="42">
        <f t="shared" si="92"/>
        <v>7472204</v>
      </c>
      <c r="E81" s="43"/>
      <c r="F81" s="44"/>
      <c r="G81" s="41">
        <f t="shared" ref="G81:W81" si="93">SUM(G69:G80)</f>
        <v>1509</v>
      </c>
      <c r="H81" s="42">
        <f t="shared" si="93"/>
        <v>159602733</v>
      </c>
      <c r="I81" s="41">
        <f t="shared" si="93"/>
        <v>951</v>
      </c>
      <c r="J81" s="42">
        <f t="shared" si="93"/>
        <v>213321922</v>
      </c>
      <c r="K81" s="41">
        <f t="shared" si="93"/>
        <v>9</v>
      </c>
      <c r="L81" s="42">
        <f t="shared" si="93"/>
        <v>1593770</v>
      </c>
      <c r="M81" s="41">
        <f t="shared" si="93"/>
        <v>36</v>
      </c>
      <c r="N81" s="42">
        <f t="shared" si="93"/>
        <v>6269896</v>
      </c>
      <c r="O81" s="41">
        <f t="shared" si="93"/>
        <v>0</v>
      </c>
      <c r="P81" s="42">
        <f t="shared" si="93"/>
        <v>0</v>
      </c>
      <c r="Q81" s="41">
        <f t="shared" si="93"/>
        <v>0</v>
      </c>
      <c r="R81" s="42">
        <f t="shared" si="93"/>
        <v>0</v>
      </c>
      <c r="S81" s="45">
        <f t="shared" si="93"/>
        <v>119</v>
      </c>
      <c r="T81" s="45">
        <f t="shared" si="93"/>
        <v>17327783</v>
      </c>
      <c r="U81" s="46">
        <f t="shared" si="93"/>
        <v>2677</v>
      </c>
      <c r="V81" s="47">
        <f t="shared" si="93"/>
        <v>405588308</v>
      </c>
      <c r="W81" s="54">
        <f t="shared" si="93"/>
        <v>-208</v>
      </c>
      <c r="X81" s="55">
        <f>W81/'Single-Family'!U68</f>
        <v>-0.07209705373</v>
      </c>
      <c r="Y81" s="56">
        <f>SUM(Y69:Y80)</f>
        <v>-24083893</v>
      </c>
      <c r="Z81" s="55">
        <f>Y81/'Single-Family'!V68</f>
        <v>-0.05605178307</v>
      </c>
      <c r="AA81" s="56">
        <f t="shared" ref="AA81:AA82" si="95">Y81</f>
        <v>-24083893</v>
      </c>
      <c r="AB81" s="36"/>
      <c r="AC81" s="36"/>
      <c r="AD81" s="36"/>
      <c r="AE81" s="36"/>
      <c r="AF81" s="36"/>
      <c r="AG81" s="36"/>
      <c r="AH81" s="36"/>
      <c r="AI81" s="36"/>
      <c r="AJ81" s="36"/>
      <c r="AK81" s="36"/>
      <c r="AL81" s="36"/>
      <c r="AM81" s="36"/>
      <c r="AN81" s="36"/>
      <c r="AO81" s="36"/>
      <c r="AP81" s="36"/>
      <c r="AQ81" s="36"/>
      <c r="AR81" s="36"/>
    </row>
    <row r="82" ht="12.75" customHeight="1">
      <c r="A82" s="15" t="s">
        <v>19</v>
      </c>
      <c r="B82" s="24">
        <v>2010.0</v>
      </c>
      <c r="C82" s="25">
        <v>3.0</v>
      </c>
      <c r="D82" s="26">
        <v>639105.0</v>
      </c>
      <c r="E82" s="27"/>
      <c r="F82" s="28"/>
      <c r="G82" s="25">
        <v>89.0</v>
      </c>
      <c r="H82" s="26">
        <v>1.2070411E7</v>
      </c>
      <c r="I82" s="25">
        <v>43.0</v>
      </c>
      <c r="J82" s="26">
        <v>8698107.0</v>
      </c>
      <c r="K82" s="25">
        <v>0.0</v>
      </c>
      <c r="L82" s="26">
        <v>0.0</v>
      </c>
      <c r="M82" s="25">
        <v>1.0</v>
      </c>
      <c r="N82" s="26">
        <v>201130.0</v>
      </c>
      <c r="O82" s="25">
        <v>0.0</v>
      </c>
      <c r="P82" s="26">
        <v>0.0</v>
      </c>
      <c r="Q82" s="25">
        <v>0.0</v>
      </c>
      <c r="R82" s="26">
        <v>0.0</v>
      </c>
      <c r="S82" s="29">
        <v>12.0</v>
      </c>
      <c r="T82" s="29">
        <v>2084901.0</v>
      </c>
      <c r="U82" s="30">
        <f t="shared" ref="U82:V82" si="94">SUM(C82+G82+I82+K82+M82+O82+Q82+S82)</f>
        <v>148</v>
      </c>
      <c r="V82" s="31">
        <f t="shared" si="94"/>
        <v>23693654</v>
      </c>
      <c r="W82" s="51">
        <f>U82-'Single-Family'!U69</f>
        <v>86</v>
      </c>
      <c r="X82" s="52">
        <f>W82/'Single-Family'!U69</f>
        <v>1.387096774</v>
      </c>
      <c r="Y82" s="53">
        <f>V82-'Single-Family'!V69</f>
        <v>11644814</v>
      </c>
      <c r="Z82" s="52">
        <f>Y82/'Single-Family'!V69</f>
        <v>0.9664676434</v>
      </c>
      <c r="AA82" s="53">
        <f t="shared" si="95"/>
        <v>11644814</v>
      </c>
      <c r="AB82" s="36"/>
      <c r="AC82" s="36"/>
      <c r="AD82" s="36"/>
      <c r="AE82" s="36"/>
      <c r="AF82" s="37"/>
      <c r="AG82" s="37"/>
      <c r="AH82" s="37"/>
      <c r="AI82" s="37"/>
      <c r="AJ82" s="37"/>
      <c r="AK82" s="37"/>
      <c r="AL82" s="37"/>
      <c r="AM82" s="37"/>
      <c r="AN82" s="37"/>
      <c r="AO82" s="37"/>
      <c r="AP82" s="37"/>
      <c r="AQ82" s="37"/>
      <c r="AR82" s="36"/>
    </row>
    <row r="83" ht="12.75" customHeight="1">
      <c r="A83" s="15" t="s">
        <v>20</v>
      </c>
      <c r="B83" s="24">
        <v>2010.0</v>
      </c>
      <c r="C83" s="25">
        <v>5.0</v>
      </c>
      <c r="D83" s="26">
        <v>829242.0</v>
      </c>
      <c r="E83" s="27"/>
      <c r="F83" s="28"/>
      <c r="G83" s="25">
        <v>146.0</v>
      </c>
      <c r="H83" s="26">
        <v>1.8106886E7</v>
      </c>
      <c r="I83" s="25">
        <v>90.0</v>
      </c>
      <c r="J83" s="26">
        <v>1.8940381E7</v>
      </c>
      <c r="K83" s="25">
        <v>1.0</v>
      </c>
      <c r="L83" s="26">
        <v>150000.0</v>
      </c>
      <c r="M83" s="25">
        <v>2.0</v>
      </c>
      <c r="N83" s="26">
        <v>321600.0</v>
      </c>
      <c r="O83" s="25">
        <v>0.0</v>
      </c>
      <c r="P83" s="26">
        <v>0.0</v>
      </c>
      <c r="Q83" s="25">
        <v>0.0</v>
      </c>
      <c r="R83" s="26">
        <v>0.0</v>
      </c>
      <c r="S83" s="29">
        <v>6.0</v>
      </c>
      <c r="T83" s="29">
        <v>853842.0</v>
      </c>
      <c r="U83" s="30">
        <f t="shared" ref="U83:V83" si="96">SUM(C83+G83+I83+K83+M83+O83+Q83+S83)</f>
        <v>250</v>
      </c>
      <c r="V83" s="31">
        <f t="shared" si="96"/>
        <v>39201951</v>
      </c>
      <c r="W83" s="51">
        <f>U83-'Single-Family'!U70</f>
        <v>111</v>
      </c>
      <c r="X83" s="52">
        <f>W83/'Single-Family'!U70</f>
        <v>0.7985611511</v>
      </c>
      <c r="Y83" s="53">
        <f>V83-'Single-Family'!V70</f>
        <v>13707880</v>
      </c>
      <c r="Z83" s="52">
        <f>Y83/'Single-Family'!V70</f>
        <v>0.5376889395</v>
      </c>
      <c r="AA83" s="53">
        <f t="shared" ref="AA83:AA93" si="98">AA82+Y83</f>
        <v>25352694</v>
      </c>
      <c r="AB83" s="36"/>
      <c r="AC83" s="36"/>
      <c r="AD83" s="36"/>
      <c r="AE83" s="36"/>
      <c r="AF83" s="37"/>
      <c r="AG83" s="37"/>
      <c r="AH83" s="37"/>
      <c r="AI83" s="37"/>
      <c r="AJ83" s="37"/>
      <c r="AK83" s="37"/>
      <c r="AL83" s="37"/>
      <c r="AM83" s="37"/>
      <c r="AN83" s="37"/>
      <c r="AO83" s="37"/>
      <c r="AP83" s="37"/>
      <c r="AQ83" s="37"/>
      <c r="AR83" s="36"/>
    </row>
    <row r="84" ht="12.75" customHeight="1">
      <c r="A84" s="15" t="s">
        <v>21</v>
      </c>
      <c r="B84" s="24">
        <v>2010.0</v>
      </c>
      <c r="C84" s="25">
        <v>1.0</v>
      </c>
      <c r="D84" s="26">
        <v>286526.0</v>
      </c>
      <c r="E84" s="27"/>
      <c r="F84" s="28"/>
      <c r="G84" s="25">
        <v>115.0</v>
      </c>
      <c r="H84" s="26">
        <v>1.7473321E7</v>
      </c>
      <c r="I84" s="25">
        <v>72.0</v>
      </c>
      <c r="J84" s="26">
        <v>1.5114427E7</v>
      </c>
      <c r="K84" s="25">
        <v>1.0</v>
      </c>
      <c r="L84" s="26">
        <v>180000.0</v>
      </c>
      <c r="M84" s="25">
        <v>4.0</v>
      </c>
      <c r="N84" s="26">
        <v>736176.0</v>
      </c>
      <c r="O84" s="25">
        <v>0.0</v>
      </c>
      <c r="P84" s="26">
        <v>0.0</v>
      </c>
      <c r="Q84" s="25">
        <v>0.0</v>
      </c>
      <c r="R84" s="26">
        <v>0.0</v>
      </c>
      <c r="S84" s="29">
        <v>19.0</v>
      </c>
      <c r="T84" s="29">
        <v>2457563.0</v>
      </c>
      <c r="U84" s="30">
        <f t="shared" ref="U84:V84" si="97">SUM(C84+G84+I84+K84+M84+O84+Q84+S84)</f>
        <v>212</v>
      </c>
      <c r="V84" s="31">
        <f t="shared" si="97"/>
        <v>36248013</v>
      </c>
      <c r="W84" s="51">
        <f>U84-'Single-Family'!U71</f>
        <v>54</v>
      </c>
      <c r="X84" s="52">
        <f>W84/'Single-Family'!U71</f>
        <v>0.3417721519</v>
      </c>
      <c r="Y84" s="53">
        <f>V84-'Single-Family'!V71</f>
        <v>14254400</v>
      </c>
      <c r="Z84" s="52">
        <f>Y84/'Single-Family'!V71</f>
        <v>0.6481154324</v>
      </c>
      <c r="AA84" s="53">
        <f t="shared" si="98"/>
        <v>39607094</v>
      </c>
      <c r="AB84" s="36"/>
      <c r="AC84" s="36"/>
      <c r="AD84" s="36"/>
      <c r="AE84" s="36"/>
      <c r="AF84" s="39"/>
      <c r="AG84" s="39"/>
      <c r="AH84" s="39"/>
      <c r="AI84" s="39"/>
      <c r="AJ84" s="39"/>
      <c r="AK84" s="39"/>
      <c r="AL84" s="39"/>
      <c r="AM84" s="39"/>
      <c r="AN84" s="39"/>
      <c r="AO84" s="39"/>
      <c r="AP84" s="39"/>
      <c r="AQ84" s="39"/>
      <c r="AR84" s="36"/>
    </row>
    <row r="85" ht="12.75" customHeight="1">
      <c r="A85" s="15" t="s">
        <v>22</v>
      </c>
      <c r="B85" s="24">
        <v>2010.0</v>
      </c>
      <c r="C85" s="25">
        <v>4.0</v>
      </c>
      <c r="D85" s="26">
        <v>698064.0</v>
      </c>
      <c r="E85" s="27"/>
      <c r="F85" s="28"/>
      <c r="G85" s="25">
        <v>150.0</v>
      </c>
      <c r="H85" s="26">
        <v>1.9482144E7</v>
      </c>
      <c r="I85" s="25">
        <v>99.0</v>
      </c>
      <c r="J85" s="26">
        <v>2.1219342E7</v>
      </c>
      <c r="K85" s="25">
        <v>0.0</v>
      </c>
      <c r="L85" s="26">
        <v>0.0</v>
      </c>
      <c r="M85" s="25">
        <v>2.0</v>
      </c>
      <c r="N85" s="26">
        <v>294944.0</v>
      </c>
      <c r="O85" s="25">
        <v>0.0</v>
      </c>
      <c r="P85" s="26">
        <v>0.0</v>
      </c>
      <c r="Q85" s="25">
        <v>0.0</v>
      </c>
      <c r="R85" s="26">
        <v>0.0</v>
      </c>
      <c r="S85" s="29">
        <v>16.0</v>
      </c>
      <c r="T85" s="29">
        <v>2109746.0</v>
      </c>
      <c r="U85" s="30">
        <f t="shared" ref="U85:V85" si="99">SUM(C85+G85+I85+K85+M85+O85+Q85+S85)</f>
        <v>271</v>
      </c>
      <c r="V85" s="31">
        <f t="shared" si="99"/>
        <v>43804240</v>
      </c>
      <c r="W85" s="51">
        <f>U85-'Single-Family'!U72</f>
        <v>7</v>
      </c>
      <c r="X85" s="52">
        <f>W85/'Single-Family'!U72</f>
        <v>0.02651515152</v>
      </c>
      <c r="Y85" s="53">
        <f>V85-'Single-Family'!V72</f>
        <v>4195809</v>
      </c>
      <c r="Z85" s="52">
        <f>Y85/'Single-Family'!V72</f>
        <v>0.1059322193</v>
      </c>
      <c r="AA85" s="53">
        <f t="shared" si="98"/>
        <v>43802903</v>
      </c>
      <c r="AB85" s="36"/>
      <c r="AC85" s="36"/>
      <c r="AD85" s="36"/>
      <c r="AE85" s="36"/>
      <c r="AF85" s="15"/>
      <c r="AG85" s="15"/>
      <c r="AH85" s="15"/>
      <c r="AI85" s="15"/>
      <c r="AJ85" s="15"/>
      <c r="AK85" s="15"/>
      <c r="AL85" s="15"/>
      <c r="AM85" s="15"/>
      <c r="AN85" s="15"/>
      <c r="AO85" s="15"/>
      <c r="AP85" s="15"/>
      <c r="AQ85" s="15"/>
      <c r="AR85" s="36"/>
    </row>
    <row r="86" ht="12.75" customHeight="1">
      <c r="A86" s="15" t="s">
        <v>23</v>
      </c>
      <c r="B86" s="24">
        <v>2010.0</v>
      </c>
      <c r="C86" s="25">
        <v>8.0</v>
      </c>
      <c r="D86" s="26">
        <v>1055258.0</v>
      </c>
      <c r="E86" s="27"/>
      <c r="F86" s="28"/>
      <c r="G86" s="25">
        <v>104.0</v>
      </c>
      <c r="H86" s="26">
        <v>1.2391176E7</v>
      </c>
      <c r="I86" s="25">
        <v>42.0</v>
      </c>
      <c r="J86" s="26">
        <v>9647499.0</v>
      </c>
      <c r="K86" s="25">
        <v>0.0</v>
      </c>
      <c r="L86" s="26">
        <v>0.0</v>
      </c>
      <c r="M86" s="25">
        <v>4.0</v>
      </c>
      <c r="N86" s="26">
        <v>702331.0</v>
      </c>
      <c r="O86" s="25">
        <v>0.0</v>
      </c>
      <c r="P86" s="26">
        <v>0.0</v>
      </c>
      <c r="Q86" s="25">
        <v>0.0</v>
      </c>
      <c r="R86" s="26">
        <v>0.0</v>
      </c>
      <c r="S86" s="29">
        <v>10.0</v>
      </c>
      <c r="T86" s="29">
        <v>1523062.0</v>
      </c>
      <c r="U86" s="30">
        <f t="shared" ref="U86:V86" si="100">SUM(C86+G86+I86+K86+M86+O86+Q86+S86)</f>
        <v>168</v>
      </c>
      <c r="V86" s="31">
        <f t="shared" si="100"/>
        <v>25319326</v>
      </c>
      <c r="W86" s="51">
        <f>U86-'Single-Family'!U73</f>
        <v>-159</v>
      </c>
      <c r="X86" s="52">
        <f>W86/'Single-Family'!U73</f>
        <v>-0.4862385321</v>
      </c>
      <c r="Y86" s="53">
        <f>V86-'Single-Family'!V73</f>
        <v>-27197626</v>
      </c>
      <c r="Z86" s="52">
        <f>Y86/'Single-Family'!V73</f>
        <v>-0.5178827972</v>
      </c>
      <c r="AA86" s="53">
        <f t="shared" si="98"/>
        <v>16605277</v>
      </c>
      <c r="AB86" s="36"/>
      <c r="AC86" s="36"/>
      <c r="AD86" s="36"/>
      <c r="AE86" s="36"/>
      <c r="AF86" s="15"/>
      <c r="AG86" s="15"/>
      <c r="AH86" s="15"/>
      <c r="AI86" s="15"/>
      <c r="AJ86" s="15"/>
      <c r="AK86" s="15"/>
      <c r="AL86" s="15"/>
      <c r="AM86" s="15"/>
      <c r="AN86" s="15"/>
      <c r="AO86" s="15"/>
      <c r="AP86" s="15"/>
      <c r="AQ86" s="15"/>
      <c r="AR86" s="36"/>
    </row>
    <row r="87" ht="12.75" customHeight="1">
      <c r="A87" s="15" t="s">
        <v>24</v>
      </c>
      <c r="B87" s="24">
        <v>2010.0</v>
      </c>
      <c r="C87" s="25">
        <v>4.0</v>
      </c>
      <c r="D87" s="26">
        <v>627081.0</v>
      </c>
      <c r="E87" s="27"/>
      <c r="F87" s="28"/>
      <c r="G87" s="25">
        <v>101.0</v>
      </c>
      <c r="H87" s="26">
        <v>1.4244901E7</v>
      </c>
      <c r="I87" s="25">
        <v>71.0</v>
      </c>
      <c r="J87" s="26">
        <v>1.6294177E7</v>
      </c>
      <c r="K87" s="25">
        <v>1.0</v>
      </c>
      <c r="L87" s="26">
        <v>102000.0</v>
      </c>
      <c r="M87" s="25">
        <v>4.0</v>
      </c>
      <c r="N87" s="26">
        <v>587742.0</v>
      </c>
      <c r="O87" s="25">
        <v>0.0</v>
      </c>
      <c r="P87" s="26">
        <v>0.0</v>
      </c>
      <c r="Q87" s="25">
        <v>0.0</v>
      </c>
      <c r="R87" s="26">
        <v>0.0</v>
      </c>
      <c r="S87" s="29">
        <v>6.0</v>
      </c>
      <c r="T87" s="29">
        <v>786799.0</v>
      </c>
      <c r="U87" s="30">
        <f t="shared" ref="U87:V87" si="101">SUM(C87+G87+I87+K87+M87+O87+Q87+S87)</f>
        <v>187</v>
      </c>
      <c r="V87" s="31">
        <f t="shared" si="101"/>
        <v>32642700</v>
      </c>
      <c r="W87" s="51">
        <f>U87-'Single-Family'!U74</f>
        <v>-205</v>
      </c>
      <c r="X87" s="52">
        <f>W87/'Single-Family'!U74</f>
        <v>-0.5229591837</v>
      </c>
      <c r="Y87" s="53">
        <f>V87-'Single-Family'!V74</f>
        <v>-18643732</v>
      </c>
      <c r="Z87" s="52">
        <f>Y87/'Single-Family'!V74</f>
        <v>-0.3635217205</v>
      </c>
      <c r="AA87" s="53">
        <f t="shared" si="98"/>
        <v>-2038455</v>
      </c>
      <c r="AB87" s="36"/>
      <c r="AC87" s="36"/>
      <c r="AD87" s="36"/>
      <c r="AE87" s="36"/>
      <c r="AF87" s="36"/>
      <c r="AG87" s="36"/>
      <c r="AH87" s="36"/>
      <c r="AI87" s="36"/>
      <c r="AJ87" s="36"/>
      <c r="AK87" s="36"/>
      <c r="AL87" s="36"/>
      <c r="AM87" s="36"/>
      <c r="AN87" s="36"/>
      <c r="AO87" s="36"/>
      <c r="AP87" s="36"/>
      <c r="AQ87" s="36"/>
      <c r="AR87" s="36"/>
    </row>
    <row r="88" ht="12.75" customHeight="1">
      <c r="A88" s="15" t="s">
        <v>25</v>
      </c>
      <c r="B88" s="24">
        <v>2010.0</v>
      </c>
      <c r="C88" s="25">
        <v>6.0</v>
      </c>
      <c r="D88" s="26">
        <v>1071419.0</v>
      </c>
      <c r="E88" s="27"/>
      <c r="F88" s="28"/>
      <c r="G88" s="25">
        <v>99.0</v>
      </c>
      <c r="H88" s="26">
        <v>1.3402177E7</v>
      </c>
      <c r="I88" s="25">
        <v>37.0</v>
      </c>
      <c r="J88" s="26">
        <v>8022280.0</v>
      </c>
      <c r="K88" s="25">
        <v>2.0</v>
      </c>
      <c r="L88" s="26">
        <v>382000.0</v>
      </c>
      <c r="M88" s="25">
        <v>4.0</v>
      </c>
      <c r="N88" s="26">
        <v>596782.0</v>
      </c>
      <c r="O88" s="25">
        <v>0.0</v>
      </c>
      <c r="P88" s="26">
        <v>0.0</v>
      </c>
      <c r="Q88" s="25">
        <v>0.0</v>
      </c>
      <c r="R88" s="26">
        <v>0.0</v>
      </c>
      <c r="S88" s="29">
        <v>5.0</v>
      </c>
      <c r="T88" s="29">
        <v>766696.0</v>
      </c>
      <c r="U88" s="30">
        <f t="shared" ref="U88:V88" si="102">SUM(C88+G88+I88+K88+M88+O88+Q88+S88)</f>
        <v>153</v>
      </c>
      <c r="V88" s="31">
        <f t="shared" si="102"/>
        <v>24241354</v>
      </c>
      <c r="W88" s="51">
        <f>U88-'Single-Family'!U75</f>
        <v>-209</v>
      </c>
      <c r="X88" s="52">
        <f>W88/'Single-Family'!U75</f>
        <v>-0.5773480663</v>
      </c>
      <c r="Y88" s="53">
        <f>V88-'Single-Family'!V75</f>
        <v>-25734673</v>
      </c>
      <c r="Z88" s="52">
        <f>Y88/'Single-Family'!V75</f>
        <v>-0.5149403533</v>
      </c>
      <c r="AA88" s="53">
        <f t="shared" si="98"/>
        <v>-27773128</v>
      </c>
      <c r="AB88" s="36"/>
      <c r="AC88" s="36"/>
      <c r="AD88" s="36"/>
      <c r="AE88" s="36"/>
      <c r="AF88" s="36"/>
      <c r="AG88" s="36"/>
      <c r="AH88" s="36"/>
      <c r="AI88" s="36"/>
      <c r="AJ88" s="36"/>
      <c r="AK88" s="36"/>
      <c r="AL88" s="36"/>
      <c r="AM88" s="36"/>
      <c r="AN88" s="36"/>
      <c r="AO88" s="36"/>
      <c r="AP88" s="36"/>
      <c r="AQ88" s="36"/>
      <c r="AR88" s="36"/>
    </row>
    <row r="89" ht="12.75" customHeight="1">
      <c r="A89" s="15" t="s">
        <v>26</v>
      </c>
      <c r="B89" s="24">
        <v>2010.0</v>
      </c>
      <c r="C89" s="25">
        <v>3.0</v>
      </c>
      <c r="D89" s="26">
        <v>539951.0</v>
      </c>
      <c r="E89" s="27"/>
      <c r="F89" s="28"/>
      <c r="G89" s="25">
        <v>82.0</v>
      </c>
      <c r="H89" s="26">
        <v>1.2016523E7</v>
      </c>
      <c r="I89" s="25">
        <v>43.0</v>
      </c>
      <c r="J89" s="26">
        <v>9834374.0</v>
      </c>
      <c r="K89" s="25">
        <v>0.0</v>
      </c>
      <c r="L89" s="26">
        <v>0.0</v>
      </c>
      <c r="M89" s="25">
        <v>3.0</v>
      </c>
      <c r="N89" s="26">
        <v>374648.0</v>
      </c>
      <c r="O89" s="25">
        <v>0.0</v>
      </c>
      <c r="P89" s="26">
        <v>0.0</v>
      </c>
      <c r="Q89" s="25">
        <v>0.0</v>
      </c>
      <c r="R89" s="26">
        <v>0.0</v>
      </c>
      <c r="S89" s="29">
        <v>12.0</v>
      </c>
      <c r="T89" s="29">
        <v>1842005.0</v>
      </c>
      <c r="U89" s="30">
        <f t="shared" ref="U89:V89" si="103">SUM(C89+G89+I89+K89+M89+O89+Q89+S89)</f>
        <v>143</v>
      </c>
      <c r="V89" s="31">
        <f t="shared" si="103"/>
        <v>24607501</v>
      </c>
      <c r="W89" s="51">
        <f>U89-'Single-Family'!U76</f>
        <v>-111</v>
      </c>
      <c r="X89" s="52">
        <f>W89/'Single-Family'!U76</f>
        <v>-0.437007874</v>
      </c>
      <c r="Y89" s="53">
        <f>V89-'Single-Family'!V76</f>
        <v>-19833257</v>
      </c>
      <c r="Z89" s="52">
        <f>Y89/'Single-Family'!V76</f>
        <v>-0.4462852996</v>
      </c>
      <c r="AA89" s="53">
        <f t="shared" si="98"/>
        <v>-47606385</v>
      </c>
      <c r="AB89" s="36"/>
      <c r="AC89" s="36"/>
      <c r="AD89" s="36"/>
      <c r="AE89" s="36"/>
      <c r="AF89" s="36"/>
      <c r="AG89" s="36"/>
      <c r="AH89" s="36"/>
      <c r="AI89" s="36"/>
      <c r="AJ89" s="36"/>
      <c r="AK89" s="36"/>
      <c r="AL89" s="36"/>
      <c r="AM89" s="36"/>
      <c r="AN89" s="36"/>
      <c r="AO89" s="36"/>
      <c r="AP89" s="36"/>
      <c r="AQ89" s="36"/>
      <c r="AR89" s="36"/>
    </row>
    <row r="90" ht="12.75" customHeight="1">
      <c r="A90" s="15" t="s">
        <v>27</v>
      </c>
      <c r="B90" s="24">
        <v>2010.0</v>
      </c>
      <c r="C90" s="25">
        <v>4.0</v>
      </c>
      <c r="D90" s="26">
        <v>886327.0</v>
      </c>
      <c r="E90" s="27"/>
      <c r="F90" s="28"/>
      <c r="G90" s="25">
        <v>79.0</v>
      </c>
      <c r="H90" s="26">
        <v>1.1712947E7</v>
      </c>
      <c r="I90" s="25">
        <v>65.0</v>
      </c>
      <c r="J90" s="26">
        <v>1.3689074E7</v>
      </c>
      <c r="K90" s="25">
        <v>0.0</v>
      </c>
      <c r="L90" s="26">
        <v>0.0</v>
      </c>
      <c r="M90" s="25">
        <v>3.0</v>
      </c>
      <c r="N90" s="26">
        <v>378944.0</v>
      </c>
      <c r="O90" s="25">
        <v>0.0</v>
      </c>
      <c r="P90" s="26">
        <v>0.0</v>
      </c>
      <c r="Q90" s="25">
        <v>0.0</v>
      </c>
      <c r="R90" s="26">
        <v>0.0</v>
      </c>
      <c r="S90" s="29">
        <v>6.0</v>
      </c>
      <c r="T90" s="29">
        <v>789879.0</v>
      </c>
      <c r="U90" s="30">
        <f t="shared" ref="U90:V90" si="104">SUM(C90+G90+I90+K90+M90+O90+Q90+S90)</f>
        <v>157</v>
      </c>
      <c r="V90" s="31">
        <f t="shared" si="104"/>
        <v>27457171</v>
      </c>
      <c r="W90" s="51">
        <f>U90-'Single-Family'!U77</f>
        <v>-5</v>
      </c>
      <c r="X90" s="52">
        <f>W90/'Single-Family'!U77</f>
        <v>-0.03086419753</v>
      </c>
      <c r="Y90" s="53">
        <f>V90-'Single-Family'!V77</f>
        <v>1391482</v>
      </c>
      <c r="Z90" s="52">
        <f>Y90/'Single-Family'!V77</f>
        <v>0.05338366463</v>
      </c>
      <c r="AA90" s="53">
        <f t="shared" si="98"/>
        <v>-46214903</v>
      </c>
      <c r="AB90" s="36"/>
      <c r="AC90" s="36"/>
      <c r="AD90" s="36"/>
      <c r="AE90" s="36"/>
      <c r="AF90" s="36"/>
      <c r="AG90" s="36"/>
      <c r="AH90" s="36"/>
      <c r="AI90" s="36"/>
      <c r="AJ90" s="36"/>
      <c r="AK90" s="36"/>
      <c r="AL90" s="36"/>
      <c r="AM90" s="36"/>
      <c r="AN90" s="36"/>
      <c r="AO90" s="36"/>
      <c r="AP90" s="36"/>
      <c r="AQ90" s="36"/>
      <c r="AR90" s="36"/>
    </row>
    <row r="91" ht="12.75" customHeight="1">
      <c r="A91" s="15" t="s">
        <v>28</v>
      </c>
      <c r="B91" s="24">
        <v>2010.0</v>
      </c>
      <c r="C91" s="25">
        <v>9.0</v>
      </c>
      <c r="D91" s="26">
        <v>1347533.0</v>
      </c>
      <c r="E91" s="27"/>
      <c r="F91" s="28"/>
      <c r="G91" s="25">
        <v>99.0</v>
      </c>
      <c r="H91" s="26">
        <v>1.288838E7</v>
      </c>
      <c r="I91" s="25">
        <v>58.0</v>
      </c>
      <c r="J91" s="26">
        <v>1.4158013E7</v>
      </c>
      <c r="K91" s="25">
        <v>0.0</v>
      </c>
      <c r="L91" s="26">
        <v>0.0</v>
      </c>
      <c r="M91" s="25">
        <v>2.0</v>
      </c>
      <c r="N91" s="26">
        <v>372292.0</v>
      </c>
      <c r="O91" s="25">
        <v>0.0</v>
      </c>
      <c r="P91" s="26">
        <v>0.0</v>
      </c>
      <c r="Q91" s="25">
        <v>0.0</v>
      </c>
      <c r="R91" s="26">
        <v>0.0</v>
      </c>
      <c r="S91" s="29">
        <v>2.0</v>
      </c>
      <c r="T91" s="29">
        <v>303886.0</v>
      </c>
      <c r="U91" s="30">
        <f t="shared" ref="U91:V91" si="105">SUM(C91+G91+I91+K91+M91+O91+Q91+S91)</f>
        <v>170</v>
      </c>
      <c r="V91" s="31">
        <f t="shared" si="105"/>
        <v>29070104</v>
      </c>
      <c r="W91" s="51">
        <f>U91-'Single-Family'!U78</f>
        <v>-60</v>
      </c>
      <c r="X91" s="52">
        <f>W91/'Single-Family'!U78</f>
        <v>-0.2608695652</v>
      </c>
      <c r="Y91" s="53">
        <f>V91-'Single-Family'!V78</f>
        <v>-3358979</v>
      </c>
      <c r="Z91" s="52">
        <f>Y91/'Single-Family'!V78</f>
        <v>-0.1035792162</v>
      </c>
      <c r="AA91" s="53">
        <f t="shared" si="98"/>
        <v>-49573882</v>
      </c>
      <c r="AB91" s="36"/>
      <c r="AC91" s="36"/>
      <c r="AD91" s="36"/>
      <c r="AE91" s="36"/>
      <c r="AF91" s="36"/>
      <c r="AG91" s="36"/>
      <c r="AH91" s="36"/>
      <c r="AI91" s="36"/>
      <c r="AJ91" s="36"/>
      <c r="AK91" s="36"/>
      <c r="AL91" s="36"/>
      <c r="AM91" s="36"/>
      <c r="AN91" s="36"/>
      <c r="AO91" s="36"/>
      <c r="AP91" s="36"/>
      <c r="AQ91" s="36"/>
      <c r="AR91" s="36"/>
    </row>
    <row r="92" ht="12.75" customHeight="1">
      <c r="A92" s="15" t="s">
        <v>29</v>
      </c>
      <c r="B92" s="24">
        <v>2010.0</v>
      </c>
      <c r="C92" s="25">
        <v>4.0</v>
      </c>
      <c r="D92" s="26">
        <v>783579.0</v>
      </c>
      <c r="E92" s="27"/>
      <c r="F92" s="28"/>
      <c r="G92" s="25">
        <v>59.0</v>
      </c>
      <c r="H92" s="26">
        <v>9026046.0</v>
      </c>
      <c r="I92" s="25">
        <v>43.0</v>
      </c>
      <c r="J92" s="26">
        <v>1.0244787E7</v>
      </c>
      <c r="K92" s="25">
        <v>0.0</v>
      </c>
      <c r="L92" s="26">
        <v>0.0</v>
      </c>
      <c r="M92" s="25">
        <v>6.0</v>
      </c>
      <c r="N92" s="26">
        <v>1845575.0</v>
      </c>
      <c r="O92" s="25">
        <v>0.0</v>
      </c>
      <c r="P92" s="26">
        <v>0.0</v>
      </c>
      <c r="Q92" s="25">
        <v>0.0</v>
      </c>
      <c r="R92" s="26">
        <v>0.0</v>
      </c>
      <c r="S92" s="29">
        <v>7.0</v>
      </c>
      <c r="T92" s="29">
        <v>1012667.0</v>
      </c>
      <c r="U92" s="30">
        <f t="shared" ref="U92:V92" si="106">SUM(C92+G92+I92+K92+M92+O92+Q92+S92)</f>
        <v>119</v>
      </c>
      <c r="V92" s="31">
        <f t="shared" si="106"/>
        <v>22912654</v>
      </c>
      <c r="W92" s="51">
        <f>U92-'Single-Family'!U79</f>
        <v>-49</v>
      </c>
      <c r="X92" s="52">
        <f>W92/'Single-Family'!U79</f>
        <v>-0.2916666667</v>
      </c>
      <c r="Y92" s="53">
        <f>V92-'Single-Family'!V79</f>
        <v>-991445</v>
      </c>
      <c r="Z92" s="52">
        <f>Y92/'Single-Family'!V79</f>
        <v>-0.04147594101</v>
      </c>
      <c r="AA92" s="53">
        <f t="shared" si="98"/>
        <v>-50565327</v>
      </c>
      <c r="AB92" s="36"/>
      <c r="AC92" s="36"/>
      <c r="AD92" s="36"/>
      <c r="AE92" s="36"/>
      <c r="AF92" s="36"/>
      <c r="AG92" s="36"/>
      <c r="AH92" s="36"/>
      <c r="AI92" s="36"/>
      <c r="AJ92" s="36"/>
      <c r="AK92" s="36"/>
      <c r="AL92" s="36"/>
      <c r="AM92" s="36"/>
      <c r="AN92" s="36"/>
      <c r="AO92" s="36"/>
      <c r="AP92" s="36"/>
      <c r="AQ92" s="36"/>
      <c r="AR92" s="36"/>
    </row>
    <row r="93" ht="12.75" customHeight="1">
      <c r="A93" s="15" t="s">
        <v>30</v>
      </c>
      <c r="B93" s="24">
        <v>2010.0</v>
      </c>
      <c r="C93" s="25">
        <v>1.0</v>
      </c>
      <c r="D93" s="26">
        <v>94000.0</v>
      </c>
      <c r="E93" s="27"/>
      <c r="F93" s="28"/>
      <c r="G93" s="25">
        <v>56.0</v>
      </c>
      <c r="H93" s="26">
        <v>8325732.0</v>
      </c>
      <c r="I93" s="25">
        <v>28.0</v>
      </c>
      <c r="J93" s="26">
        <v>6137775.0</v>
      </c>
      <c r="K93" s="25">
        <v>0.0</v>
      </c>
      <c r="L93" s="26">
        <v>0.0</v>
      </c>
      <c r="M93" s="25">
        <v>2.0</v>
      </c>
      <c r="N93" s="26">
        <v>546909.0</v>
      </c>
      <c r="O93" s="25">
        <v>0.0</v>
      </c>
      <c r="P93" s="26">
        <v>0.0</v>
      </c>
      <c r="Q93" s="25">
        <v>0.0</v>
      </c>
      <c r="R93" s="26">
        <v>0.0</v>
      </c>
      <c r="S93" s="29">
        <v>7.0</v>
      </c>
      <c r="T93" s="29">
        <v>1273566.0</v>
      </c>
      <c r="U93" s="30">
        <f t="shared" ref="U93:V93" si="107">SUM(C93+G93+I93+K93+M93+O93+Q93+S93)</f>
        <v>94</v>
      </c>
      <c r="V93" s="31">
        <f t="shared" si="107"/>
        <v>16377982</v>
      </c>
      <c r="W93" s="51">
        <f>U93-'Single-Family'!U80</f>
        <v>-65</v>
      </c>
      <c r="X93" s="52">
        <f>W93/'Single-Family'!U80</f>
        <v>-0.4088050314</v>
      </c>
      <c r="Y93" s="53">
        <f>V93-'Single-Family'!V80</f>
        <v>-9446331</v>
      </c>
      <c r="Z93" s="52">
        <f>Y93/'Single-Family'!V80</f>
        <v>-0.365792151</v>
      </c>
      <c r="AA93" s="53">
        <f t="shared" si="98"/>
        <v>-60011658</v>
      </c>
      <c r="AB93" s="36"/>
      <c r="AC93" s="36"/>
      <c r="AD93" s="36"/>
      <c r="AE93" s="36"/>
      <c r="AF93" s="36"/>
      <c r="AG93" s="36"/>
      <c r="AH93" s="36"/>
      <c r="AI93" s="36"/>
      <c r="AJ93" s="36"/>
      <c r="AK93" s="36"/>
      <c r="AL93" s="36"/>
      <c r="AM93" s="36"/>
      <c r="AN93" s="36"/>
      <c r="AO93" s="36"/>
      <c r="AP93" s="36"/>
      <c r="AQ93" s="36"/>
      <c r="AR93" s="36"/>
    </row>
    <row r="94" ht="12.75" customHeight="1">
      <c r="A94" s="23" t="s">
        <v>31</v>
      </c>
      <c r="B94" s="40">
        <v>2010.0</v>
      </c>
      <c r="C94" s="41">
        <f t="shared" ref="C94:D94" si="108">SUM(C82:C93)</f>
        <v>52</v>
      </c>
      <c r="D94" s="42">
        <f t="shared" si="108"/>
        <v>8858085</v>
      </c>
      <c r="E94" s="43"/>
      <c r="F94" s="44"/>
      <c r="G94" s="41">
        <f t="shared" ref="G94:W94" si="109">SUM(G82:G93)</f>
        <v>1179</v>
      </c>
      <c r="H94" s="42">
        <f t="shared" si="109"/>
        <v>161140644</v>
      </c>
      <c r="I94" s="41">
        <f t="shared" si="109"/>
        <v>691</v>
      </c>
      <c r="J94" s="42">
        <f t="shared" si="109"/>
        <v>152000236</v>
      </c>
      <c r="K94" s="41">
        <f t="shared" si="109"/>
        <v>5</v>
      </c>
      <c r="L94" s="42">
        <f t="shared" si="109"/>
        <v>814000</v>
      </c>
      <c r="M94" s="41">
        <f t="shared" si="109"/>
        <v>37</v>
      </c>
      <c r="N94" s="42">
        <f t="shared" si="109"/>
        <v>6959073</v>
      </c>
      <c r="O94" s="41">
        <f t="shared" si="109"/>
        <v>0</v>
      </c>
      <c r="P94" s="42">
        <f t="shared" si="109"/>
        <v>0</v>
      </c>
      <c r="Q94" s="41">
        <f t="shared" si="109"/>
        <v>0</v>
      </c>
      <c r="R94" s="42">
        <f t="shared" si="109"/>
        <v>0</v>
      </c>
      <c r="S94" s="45">
        <f t="shared" si="109"/>
        <v>108</v>
      </c>
      <c r="T94" s="45">
        <f t="shared" si="109"/>
        <v>15804612</v>
      </c>
      <c r="U94" s="46">
        <f t="shared" si="109"/>
        <v>2072</v>
      </c>
      <c r="V94" s="47">
        <f t="shared" si="109"/>
        <v>345576650</v>
      </c>
      <c r="W94" s="54">
        <f t="shared" si="109"/>
        <v>-605</v>
      </c>
      <c r="X94" s="55">
        <f>W94/'Single-Family'!U81</f>
        <v>-0.2259992529</v>
      </c>
      <c r="Y94" s="56">
        <f>SUM(Y82:Y93)</f>
        <v>-60011658</v>
      </c>
      <c r="Z94" s="55">
        <f>Y94/'Single-Family'!V81</f>
        <v>-0.1479620019</v>
      </c>
      <c r="AA94" s="56">
        <f t="shared" ref="AA94:AA95" si="111">Y94</f>
        <v>-60011658</v>
      </c>
      <c r="AB94" s="36"/>
      <c r="AC94" s="36"/>
      <c r="AD94" s="36"/>
      <c r="AE94" s="36"/>
      <c r="AF94" s="36"/>
      <c r="AG94" s="36"/>
      <c r="AH94" s="36"/>
      <c r="AI94" s="36"/>
      <c r="AJ94" s="36"/>
      <c r="AK94" s="36"/>
      <c r="AL94" s="36"/>
      <c r="AM94" s="36"/>
      <c r="AN94" s="36"/>
      <c r="AO94" s="36"/>
      <c r="AP94" s="36"/>
      <c r="AQ94" s="36"/>
      <c r="AR94" s="36"/>
    </row>
    <row r="95" ht="12.75" customHeight="1">
      <c r="A95" s="15" t="s">
        <v>19</v>
      </c>
      <c r="B95" s="24">
        <v>2011.0</v>
      </c>
      <c r="C95" s="25">
        <v>1.0</v>
      </c>
      <c r="D95" s="26">
        <v>94000.0</v>
      </c>
      <c r="E95" s="27"/>
      <c r="F95" s="28"/>
      <c r="G95" s="25">
        <v>47.0</v>
      </c>
      <c r="H95" s="26">
        <v>6590768.0</v>
      </c>
      <c r="I95" s="25">
        <v>31.0</v>
      </c>
      <c r="J95" s="26">
        <v>6722369.0</v>
      </c>
      <c r="K95" s="25">
        <v>0.0</v>
      </c>
      <c r="L95" s="26">
        <v>0.0</v>
      </c>
      <c r="M95" s="25">
        <v>1.0</v>
      </c>
      <c r="N95" s="26">
        <v>161872.0</v>
      </c>
      <c r="O95" s="25">
        <v>0.0</v>
      </c>
      <c r="P95" s="26">
        <v>0.0</v>
      </c>
      <c r="Q95" s="25">
        <v>0.0</v>
      </c>
      <c r="R95" s="26">
        <v>0.0</v>
      </c>
      <c r="S95" s="29">
        <v>2.0</v>
      </c>
      <c r="T95" s="29">
        <v>558497.0</v>
      </c>
      <c r="U95" s="30">
        <f t="shared" ref="U95:V95" si="110">SUM(C95+G95+I95+K95+M95+O95+Q95+S95)</f>
        <v>82</v>
      </c>
      <c r="V95" s="31">
        <f t="shared" si="110"/>
        <v>14127506</v>
      </c>
      <c r="W95" s="51">
        <f>U95-'Single-Family'!U82</f>
        <v>-66</v>
      </c>
      <c r="X95" s="52">
        <f>W95/'Single-Family'!U82</f>
        <v>-0.4459459459</v>
      </c>
      <c r="Y95" s="53">
        <f>V95-'Single-Family'!V82</f>
        <v>-9566148</v>
      </c>
      <c r="Z95" s="52">
        <f>Y95/'Single-Family'!V82</f>
        <v>-0.4037430444</v>
      </c>
      <c r="AA95" s="53">
        <f t="shared" si="111"/>
        <v>-9566148</v>
      </c>
      <c r="AB95" s="36"/>
      <c r="AC95" s="36"/>
      <c r="AD95" s="36"/>
      <c r="AE95" s="36"/>
      <c r="AF95" s="36"/>
      <c r="AG95" s="36"/>
      <c r="AH95" s="36"/>
      <c r="AI95" s="36"/>
      <c r="AJ95" s="36"/>
      <c r="AK95" s="36"/>
      <c r="AL95" s="36"/>
      <c r="AM95" s="36"/>
      <c r="AN95" s="36"/>
      <c r="AO95" s="36"/>
      <c r="AP95" s="36"/>
      <c r="AQ95" s="36"/>
      <c r="AR95" s="36"/>
    </row>
    <row r="96" ht="12.75" customHeight="1">
      <c r="A96" s="15" t="s">
        <v>20</v>
      </c>
      <c r="B96" s="24">
        <v>2011.0</v>
      </c>
      <c r="C96" s="25">
        <v>4.0</v>
      </c>
      <c r="D96" s="26">
        <v>676324.0</v>
      </c>
      <c r="E96" s="27"/>
      <c r="F96" s="28"/>
      <c r="G96" s="25">
        <v>63.0</v>
      </c>
      <c r="H96" s="26">
        <v>8234244.0</v>
      </c>
      <c r="I96" s="25">
        <v>28.0</v>
      </c>
      <c r="J96" s="26">
        <v>6741116.0</v>
      </c>
      <c r="K96" s="25">
        <v>0.0</v>
      </c>
      <c r="L96" s="26">
        <v>0.0</v>
      </c>
      <c r="M96" s="25">
        <v>0.0</v>
      </c>
      <c r="N96" s="26">
        <v>0.0</v>
      </c>
      <c r="O96" s="25">
        <v>0.0</v>
      </c>
      <c r="P96" s="26">
        <v>0.0</v>
      </c>
      <c r="Q96" s="25">
        <v>0.0</v>
      </c>
      <c r="R96" s="26">
        <v>0.0</v>
      </c>
      <c r="S96" s="29">
        <v>3.0</v>
      </c>
      <c r="T96" s="29">
        <v>515284.0</v>
      </c>
      <c r="U96" s="30">
        <f t="shared" ref="U96:V96" si="112">SUM(C96+G96+I96+K96+M96+O96+Q96+S96)</f>
        <v>98</v>
      </c>
      <c r="V96" s="31">
        <f t="shared" si="112"/>
        <v>16166968</v>
      </c>
      <c r="W96" s="51">
        <f>U96-'Single-Family'!U83</f>
        <v>-152</v>
      </c>
      <c r="X96" s="52">
        <f>W96/'Single-Family'!U83</f>
        <v>-0.608</v>
      </c>
      <c r="Y96" s="53">
        <f>V96-'Single-Family'!V83</f>
        <v>-23034983</v>
      </c>
      <c r="Z96" s="52">
        <f>Y96/'Single-Family'!V83</f>
        <v>-0.5875978724</v>
      </c>
      <c r="AA96" s="53">
        <f t="shared" ref="AA96:AA106" si="114">AA95+Y96</f>
        <v>-32601131</v>
      </c>
      <c r="AB96" s="36"/>
      <c r="AC96" s="36"/>
      <c r="AD96" s="36"/>
      <c r="AE96" s="36"/>
      <c r="AF96" s="36"/>
      <c r="AG96" s="36"/>
      <c r="AH96" s="36"/>
      <c r="AI96" s="36"/>
      <c r="AJ96" s="36"/>
      <c r="AK96" s="36"/>
      <c r="AL96" s="36"/>
      <c r="AM96" s="36"/>
      <c r="AN96" s="36"/>
      <c r="AO96" s="36"/>
      <c r="AP96" s="36"/>
      <c r="AQ96" s="36"/>
      <c r="AR96" s="36"/>
    </row>
    <row r="97" ht="12.75" customHeight="1">
      <c r="A97" s="15" t="s">
        <v>21</v>
      </c>
      <c r="B97" s="24">
        <v>2011.0</v>
      </c>
      <c r="C97" s="25">
        <v>2.0</v>
      </c>
      <c r="D97" s="26">
        <v>423112.0</v>
      </c>
      <c r="E97" s="27"/>
      <c r="F97" s="28"/>
      <c r="G97" s="25">
        <v>101.0</v>
      </c>
      <c r="H97" s="26">
        <v>1.315872E7</v>
      </c>
      <c r="I97" s="25">
        <v>56.0</v>
      </c>
      <c r="J97" s="26">
        <v>1.1757501E7</v>
      </c>
      <c r="K97" s="25">
        <v>0.0</v>
      </c>
      <c r="L97" s="26">
        <v>0.0</v>
      </c>
      <c r="M97" s="25">
        <v>4.0</v>
      </c>
      <c r="N97" s="26">
        <v>808953.0</v>
      </c>
      <c r="O97" s="25">
        <v>0.0</v>
      </c>
      <c r="P97" s="26">
        <v>0.0</v>
      </c>
      <c r="Q97" s="25">
        <v>0.0</v>
      </c>
      <c r="R97" s="26">
        <v>0.0</v>
      </c>
      <c r="S97" s="29">
        <v>6.0</v>
      </c>
      <c r="T97" s="29">
        <v>1171190.0</v>
      </c>
      <c r="U97" s="30">
        <f t="shared" ref="U97:V97" si="113">SUM(C97+G97+I97+K97+M97+O97+Q97+S97)</f>
        <v>169</v>
      </c>
      <c r="V97" s="31">
        <f t="shared" si="113"/>
        <v>27319476</v>
      </c>
      <c r="W97" s="51">
        <f>U97-'Single-Family'!U84</f>
        <v>-43</v>
      </c>
      <c r="X97" s="52">
        <f>W97/'Single-Family'!U84</f>
        <v>-0.2028301887</v>
      </c>
      <c r="Y97" s="53">
        <f>V97-'Single-Family'!V84</f>
        <v>-8928537</v>
      </c>
      <c r="Z97" s="52">
        <f>Y97/'Single-Family'!V84</f>
        <v>-0.2463179706</v>
      </c>
      <c r="AA97" s="53">
        <f t="shared" si="114"/>
        <v>-41529668</v>
      </c>
      <c r="AB97" s="36"/>
      <c r="AC97" s="36"/>
      <c r="AD97" s="36"/>
      <c r="AE97" s="36"/>
      <c r="AF97" s="36"/>
      <c r="AG97" s="36"/>
      <c r="AH97" s="36"/>
      <c r="AI97" s="36"/>
      <c r="AJ97" s="36"/>
      <c r="AK97" s="36"/>
      <c r="AL97" s="36"/>
      <c r="AM97" s="36"/>
      <c r="AN97" s="36"/>
      <c r="AO97" s="36"/>
      <c r="AP97" s="36"/>
      <c r="AQ97" s="36"/>
      <c r="AR97" s="36"/>
    </row>
    <row r="98" ht="12.75" customHeight="1">
      <c r="A98" s="15" t="s">
        <v>22</v>
      </c>
      <c r="B98" s="24">
        <v>2011.0</v>
      </c>
      <c r="C98" s="25">
        <v>6.0</v>
      </c>
      <c r="D98" s="26">
        <v>1010070.0</v>
      </c>
      <c r="E98" s="27"/>
      <c r="F98" s="28"/>
      <c r="G98" s="25">
        <v>112.0</v>
      </c>
      <c r="H98" s="26">
        <v>1.4971372E7</v>
      </c>
      <c r="I98" s="25">
        <v>74.0</v>
      </c>
      <c r="J98" s="26">
        <v>1.599525E7</v>
      </c>
      <c r="K98" s="25">
        <v>0.0</v>
      </c>
      <c r="L98" s="26">
        <v>0.0</v>
      </c>
      <c r="M98" s="25">
        <v>3.0</v>
      </c>
      <c r="N98" s="26">
        <v>589830.0</v>
      </c>
      <c r="O98" s="25">
        <v>0.0</v>
      </c>
      <c r="P98" s="26">
        <v>0.0</v>
      </c>
      <c r="Q98" s="25">
        <v>0.0</v>
      </c>
      <c r="R98" s="26">
        <v>0.0</v>
      </c>
      <c r="S98" s="29">
        <v>9.0</v>
      </c>
      <c r="T98" s="29">
        <v>1693677.0</v>
      </c>
      <c r="U98" s="30">
        <f t="shared" ref="U98:V98" si="115">SUM(C98+G98+I98+K98+M98+O98+Q98+S98)</f>
        <v>204</v>
      </c>
      <c r="V98" s="31">
        <f t="shared" si="115"/>
        <v>34260199</v>
      </c>
      <c r="W98" s="51">
        <f>U98-'Single-Family'!U85</f>
        <v>-67</v>
      </c>
      <c r="X98" s="52">
        <f>W98/'Single-Family'!U85</f>
        <v>-0.2472324723</v>
      </c>
      <c r="Y98" s="53">
        <f>V98-'Single-Family'!V85</f>
        <v>-9544041</v>
      </c>
      <c r="Z98" s="52">
        <f>Y98/'Single-Family'!V85</f>
        <v>-0.2178793879</v>
      </c>
      <c r="AA98" s="53">
        <f t="shared" si="114"/>
        <v>-51073709</v>
      </c>
      <c r="AB98" s="36"/>
      <c r="AC98" s="36"/>
      <c r="AD98" s="36"/>
      <c r="AE98" s="36"/>
      <c r="AF98" s="36"/>
      <c r="AG98" s="36"/>
      <c r="AH98" s="36"/>
      <c r="AI98" s="36"/>
      <c r="AJ98" s="36"/>
      <c r="AK98" s="36"/>
      <c r="AL98" s="36"/>
      <c r="AM98" s="36"/>
      <c r="AN98" s="36"/>
      <c r="AO98" s="36"/>
      <c r="AP98" s="36"/>
      <c r="AQ98" s="36"/>
      <c r="AR98" s="36"/>
    </row>
    <row r="99" ht="12.75" customHeight="1">
      <c r="A99" s="15" t="s">
        <v>23</v>
      </c>
      <c r="B99" s="24">
        <v>2011.0</v>
      </c>
      <c r="C99" s="25">
        <v>4.0</v>
      </c>
      <c r="D99" s="26">
        <v>1038165.0</v>
      </c>
      <c r="E99" s="27"/>
      <c r="F99" s="28"/>
      <c r="G99" s="25">
        <v>103.0</v>
      </c>
      <c r="H99" s="26">
        <v>1.4561438E7</v>
      </c>
      <c r="I99" s="25">
        <v>82.0</v>
      </c>
      <c r="J99" s="26">
        <v>1.7449035E7</v>
      </c>
      <c r="K99" s="25">
        <v>3.0</v>
      </c>
      <c r="L99" s="26">
        <v>662000.0</v>
      </c>
      <c r="M99" s="25">
        <v>8.0</v>
      </c>
      <c r="N99" s="26">
        <v>1587082.0</v>
      </c>
      <c r="O99" s="25">
        <v>0.0</v>
      </c>
      <c r="P99" s="26">
        <v>0.0</v>
      </c>
      <c r="Q99" s="25">
        <v>0.0</v>
      </c>
      <c r="R99" s="26">
        <v>0.0</v>
      </c>
      <c r="S99" s="29">
        <v>11.0</v>
      </c>
      <c r="T99" s="29">
        <v>2172205.0</v>
      </c>
      <c r="U99" s="30">
        <f t="shared" ref="U99:V99" si="116">SUM(C99+G99+I99+K99+M99+O99+Q99+S99)</f>
        <v>211</v>
      </c>
      <c r="V99" s="31">
        <f t="shared" si="116"/>
        <v>37469925</v>
      </c>
      <c r="W99" s="51">
        <f>U99-'Single-Family'!U86</f>
        <v>43</v>
      </c>
      <c r="X99" s="52">
        <f>W99/'Single-Family'!U86</f>
        <v>0.255952381</v>
      </c>
      <c r="Y99" s="53">
        <f>V99-'Single-Family'!V86</f>
        <v>12150599</v>
      </c>
      <c r="Z99" s="52">
        <f>Y99/'Single-Family'!V86</f>
        <v>0.4798942515</v>
      </c>
      <c r="AA99" s="53">
        <f t="shared" si="114"/>
        <v>-38923110</v>
      </c>
      <c r="AB99" s="36"/>
      <c r="AC99" s="36"/>
      <c r="AD99" s="36"/>
      <c r="AE99" s="36"/>
      <c r="AF99" s="36"/>
      <c r="AG99" s="36"/>
      <c r="AH99" s="36"/>
      <c r="AI99" s="36"/>
      <c r="AJ99" s="36"/>
      <c r="AK99" s="36"/>
      <c r="AL99" s="36"/>
      <c r="AM99" s="36"/>
      <c r="AN99" s="36"/>
      <c r="AO99" s="36"/>
      <c r="AP99" s="36"/>
      <c r="AQ99" s="36"/>
      <c r="AR99" s="36"/>
    </row>
    <row r="100" ht="12.75" customHeight="1">
      <c r="A100" s="15" t="s">
        <v>24</v>
      </c>
      <c r="B100" s="24">
        <v>2011.0</v>
      </c>
      <c r="C100" s="25">
        <v>7.0</v>
      </c>
      <c r="D100" s="26">
        <v>1305634.0</v>
      </c>
      <c r="E100" s="27"/>
      <c r="F100" s="28"/>
      <c r="G100" s="25">
        <v>98.0</v>
      </c>
      <c r="H100" s="26">
        <v>1.4004311E7</v>
      </c>
      <c r="I100" s="25">
        <v>54.0</v>
      </c>
      <c r="J100" s="26">
        <v>1.4013782E7</v>
      </c>
      <c r="K100" s="25">
        <v>0.0</v>
      </c>
      <c r="L100" s="26">
        <v>0.0</v>
      </c>
      <c r="M100" s="25">
        <v>4.0</v>
      </c>
      <c r="N100" s="26">
        <v>714148.0</v>
      </c>
      <c r="O100" s="25">
        <v>0.0</v>
      </c>
      <c r="P100" s="26">
        <v>0.0</v>
      </c>
      <c r="Q100" s="25">
        <v>0.0</v>
      </c>
      <c r="R100" s="26">
        <v>0.0</v>
      </c>
      <c r="S100" s="29">
        <v>10.0</v>
      </c>
      <c r="T100" s="29">
        <v>1827493.0</v>
      </c>
      <c r="U100" s="30">
        <f t="shared" ref="U100:V100" si="117">SUM(C100+G100+I100+K100+M100+O100+Q100+S100)</f>
        <v>173</v>
      </c>
      <c r="V100" s="31">
        <f t="shared" si="117"/>
        <v>31865368</v>
      </c>
      <c r="W100" s="51">
        <f>U100-'Single-Family'!U87</f>
        <v>-14</v>
      </c>
      <c r="X100" s="52">
        <f>W100/'Single-Family'!U87</f>
        <v>-0.07486631016</v>
      </c>
      <c r="Y100" s="53">
        <f>V100-'Single-Family'!V87</f>
        <v>-777332</v>
      </c>
      <c r="Z100" s="52">
        <f>Y100/'Single-Family'!V87</f>
        <v>-0.02381334877</v>
      </c>
      <c r="AA100" s="53">
        <f t="shared" si="114"/>
        <v>-39700442</v>
      </c>
      <c r="AB100" s="36"/>
      <c r="AC100" s="36"/>
      <c r="AD100" s="36"/>
      <c r="AE100" s="36"/>
      <c r="AF100" s="36"/>
      <c r="AG100" s="36"/>
      <c r="AH100" s="36"/>
      <c r="AI100" s="36"/>
      <c r="AJ100" s="36"/>
      <c r="AK100" s="36"/>
      <c r="AL100" s="36"/>
      <c r="AM100" s="36"/>
      <c r="AN100" s="36"/>
      <c r="AO100" s="36"/>
      <c r="AP100" s="36"/>
      <c r="AQ100" s="36"/>
      <c r="AR100" s="36"/>
    </row>
    <row r="101" ht="12.75" customHeight="1">
      <c r="A101" s="15" t="s">
        <v>25</v>
      </c>
      <c r="B101" s="24">
        <v>2011.0</v>
      </c>
      <c r="C101" s="25">
        <v>5.0</v>
      </c>
      <c r="D101" s="26">
        <v>1028546.0</v>
      </c>
      <c r="E101" s="27"/>
      <c r="F101" s="28"/>
      <c r="G101" s="25">
        <v>128.0</v>
      </c>
      <c r="H101" s="26">
        <v>1.839444E7</v>
      </c>
      <c r="I101" s="25">
        <v>64.0</v>
      </c>
      <c r="J101" s="26">
        <v>1.3620851E7</v>
      </c>
      <c r="K101" s="25">
        <v>1.0</v>
      </c>
      <c r="L101" s="26">
        <v>75000.0</v>
      </c>
      <c r="M101" s="25">
        <v>3.0</v>
      </c>
      <c r="N101" s="26">
        <v>564777.0</v>
      </c>
      <c r="O101" s="25">
        <v>0.0</v>
      </c>
      <c r="P101" s="26">
        <v>0.0</v>
      </c>
      <c r="Q101" s="25">
        <v>0.0</v>
      </c>
      <c r="R101" s="26">
        <v>0.0</v>
      </c>
      <c r="S101" s="29">
        <v>1.0</v>
      </c>
      <c r="T101" s="29">
        <v>168252.0</v>
      </c>
      <c r="U101" s="30">
        <f t="shared" ref="U101:V101" si="118">SUM(C101+G101+I101+K101+M101+O101+Q101+S101)</f>
        <v>202</v>
      </c>
      <c r="V101" s="31">
        <f t="shared" si="118"/>
        <v>33851866</v>
      </c>
      <c r="W101" s="51">
        <f>U101-'Single-Family'!U88</f>
        <v>49</v>
      </c>
      <c r="X101" s="52">
        <f>W101/'Single-Family'!U88</f>
        <v>0.3202614379</v>
      </c>
      <c r="Y101" s="53">
        <f>V101-'Single-Family'!V88</f>
        <v>9610512</v>
      </c>
      <c r="Z101" s="52">
        <f>Y101/'Single-Family'!V88</f>
        <v>0.3964511223</v>
      </c>
      <c r="AA101" s="53">
        <f t="shared" si="114"/>
        <v>-30089930</v>
      </c>
      <c r="AB101" s="36"/>
      <c r="AC101" s="36"/>
      <c r="AD101" s="36"/>
      <c r="AE101" s="36"/>
      <c r="AF101" s="36"/>
      <c r="AG101" s="36"/>
      <c r="AH101" s="36"/>
      <c r="AI101" s="36"/>
      <c r="AJ101" s="36"/>
      <c r="AK101" s="36"/>
      <c r="AL101" s="36"/>
      <c r="AM101" s="36"/>
      <c r="AN101" s="36"/>
      <c r="AO101" s="36"/>
      <c r="AP101" s="36"/>
      <c r="AQ101" s="36"/>
      <c r="AR101" s="36"/>
    </row>
    <row r="102" ht="12.75" customHeight="1">
      <c r="A102" s="15" t="s">
        <v>26</v>
      </c>
      <c r="B102" s="24">
        <v>2011.0</v>
      </c>
      <c r="C102" s="25">
        <v>7.0</v>
      </c>
      <c r="D102" s="26">
        <v>1106746.0</v>
      </c>
      <c r="E102" s="27"/>
      <c r="F102" s="28"/>
      <c r="G102" s="25">
        <v>156.0</v>
      </c>
      <c r="H102" s="26">
        <v>1.9813051E7</v>
      </c>
      <c r="I102" s="25">
        <v>58.0</v>
      </c>
      <c r="J102" s="26">
        <v>1.2854626E7</v>
      </c>
      <c r="K102" s="25">
        <v>3.0</v>
      </c>
      <c r="L102" s="26">
        <v>562000.0</v>
      </c>
      <c r="M102" s="25">
        <v>1.0</v>
      </c>
      <c r="N102" s="26">
        <v>206766.0</v>
      </c>
      <c r="O102" s="25">
        <v>0.0</v>
      </c>
      <c r="P102" s="26">
        <v>0.0</v>
      </c>
      <c r="Q102" s="25">
        <v>0.0</v>
      </c>
      <c r="R102" s="26">
        <v>0.0</v>
      </c>
      <c r="S102" s="29">
        <v>6.0</v>
      </c>
      <c r="T102" s="29">
        <v>1125760.0</v>
      </c>
      <c r="U102" s="30">
        <f t="shared" ref="U102:V102" si="119">SUM(C102+G102+I102+K102+M102+O102+Q102+S102)</f>
        <v>231</v>
      </c>
      <c r="V102" s="31">
        <f t="shared" si="119"/>
        <v>35668949</v>
      </c>
      <c r="W102" s="51">
        <f>U102-'Single-Family'!U89</f>
        <v>88</v>
      </c>
      <c r="X102" s="52">
        <f>W102/'Single-Family'!U89</f>
        <v>0.6153846154</v>
      </c>
      <c r="Y102" s="53">
        <f>V102-'Single-Family'!V89</f>
        <v>11061448</v>
      </c>
      <c r="Z102" s="52">
        <f>Y102/'Single-Family'!V89</f>
        <v>0.4495152921</v>
      </c>
      <c r="AA102" s="53">
        <f t="shared" si="114"/>
        <v>-19028482</v>
      </c>
      <c r="AB102" s="36"/>
      <c r="AC102" s="36"/>
      <c r="AD102" s="36"/>
      <c r="AE102" s="36"/>
      <c r="AF102" s="36"/>
      <c r="AG102" s="36"/>
      <c r="AH102" s="36"/>
      <c r="AI102" s="36"/>
      <c r="AJ102" s="36"/>
      <c r="AK102" s="36"/>
      <c r="AL102" s="36"/>
      <c r="AM102" s="36"/>
      <c r="AN102" s="36"/>
      <c r="AO102" s="36"/>
      <c r="AP102" s="36"/>
      <c r="AQ102" s="36"/>
      <c r="AR102" s="36"/>
    </row>
    <row r="103" ht="12.75" customHeight="1">
      <c r="A103" s="15" t="s">
        <v>27</v>
      </c>
      <c r="B103" s="24">
        <v>2011.0</v>
      </c>
      <c r="C103" s="25">
        <v>8.0</v>
      </c>
      <c r="D103" s="26">
        <v>1216336.0</v>
      </c>
      <c r="E103" s="27"/>
      <c r="F103" s="28"/>
      <c r="G103" s="25">
        <v>102.0</v>
      </c>
      <c r="H103" s="26">
        <v>1.3596684E7</v>
      </c>
      <c r="I103" s="25">
        <v>45.0</v>
      </c>
      <c r="J103" s="26">
        <v>1.073919E7</v>
      </c>
      <c r="K103" s="25">
        <v>1.0</v>
      </c>
      <c r="L103" s="26">
        <v>184000.0</v>
      </c>
      <c r="M103" s="25">
        <v>2.0</v>
      </c>
      <c r="N103" s="26">
        <v>254932.0</v>
      </c>
      <c r="O103" s="25">
        <v>0.0</v>
      </c>
      <c r="P103" s="26">
        <v>0.0</v>
      </c>
      <c r="Q103" s="25">
        <v>0.0</v>
      </c>
      <c r="R103" s="26">
        <v>0.0</v>
      </c>
      <c r="S103" s="29">
        <v>2.0</v>
      </c>
      <c r="T103" s="29">
        <v>263242.0</v>
      </c>
      <c r="U103" s="30">
        <f t="shared" ref="U103:V103" si="120">SUM(C103+G103+I103+K103+M103+O103+Q103+S103)</f>
        <v>160</v>
      </c>
      <c r="V103" s="31">
        <f t="shared" si="120"/>
        <v>26254384</v>
      </c>
      <c r="W103" s="51">
        <f>U103-'Single-Family'!U90</f>
        <v>3</v>
      </c>
      <c r="X103" s="52">
        <f>W103/'Single-Family'!U90</f>
        <v>0.01910828025</v>
      </c>
      <c r="Y103" s="53">
        <f>V103-'Single-Family'!V90</f>
        <v>-1202787</v>
      </c>
      <c r="Z103" s="52">
        <f>Y103/'Single-Family'!V90</f>
        <v>-0.04380593325</v>
      </c>
      <c r="AA103" s="53">
        <f t="shared" si="114"/>
        <v>-20231269</v>
      </c>
      <c r="AB103" s="36"/>
      <c r="AC103" s="36"/>
      <c r="AD103" s="36"/>
      <c r="AE103" s="36"/>
      <c r="AF103" s="36"/>
      <c r="AG103" s="36"/>
      <c r="AH103" s="36"/>
      <c r="AI103" s="36"/>
      <c r="AJ103" s="36"/>
      <c r="AK103" s="36"/>
      <c r="AL103" s="36"/>
      <c r="AM103" s="36"/>
      <c r="AN103" s="36"/>
      <c r="AO103" s="36"/>
      <c r="AP103" s="36"/>
      <c r="AQ103" s="36"/>
      <c r="AR103" s="36"/>
    </row>
    <row r="104" ht="12.75" customHeight="1">
      <c r="A104" s="15" t="s">
        <v>28</v>
      </c>
      <c r="B104" s="24">
        <v>2011.0</v>
      </c>
      <c r="C104" s="25">
        <v>6.0</v>
      </c>
      <c r="D104" s="26">
        <v>1087871.0</v>
      </c>
      <c r="E104" s="27"/>
      <c r="F104" s="28"/>
      <c r="G104" s="25">
        <v>102.0</v>
      </c>
      <c r="H104" s="26">
        <v>1.3943041E7</v>
      </c>
      <c r="I104" s="25">
        <v>64.0</v>
      </c>
      <c r="J104" s="26">
        <v>1.5104174E7</v>
      </c>
      <c r="K104" s="25">
        <v>3.0</v>
      </c>
      <c r="L104" s="26">
        <v>568000.0</v>
      </c>
      <c r="M104" s="25">
        <v>2.0</v>
      </c>
      <c r="N104" s="26">
        <v>464240.0</v>
      </c>
      <c r="O104" s="25">
        <v>0.0</v>
      </c>
      <c r="P104" s="26">
        <v>0.0</v>
      </c>
      <c r="Q104" s="25">
        <v>0.0</v>
      </c>
      <c r="R104" s="26">
        <v>0.0</v>
      </c>
      <c r="S104" s="29">
        <v>4.0</v>
      </c>
      <c r="T104" s="29">
        <v>628806.0</v>
      </c>
      <c r="U104" s="30">
        <f t="shared" ref="U104:V104" si="121">SUM(C104+G104+I104+K104+M104+O104+Q104+S104)</f>
        <v>181</v>
      </c>
      <c r="V104" s="31">
        <f t="shared" si="121"/>
        <v>31796132</v>
      </c>
      <c r="W104" s="51">
        <f>U104-'Single-Family'!U91</f>
        <v>11</v>
      </c>
      <c r="X104" s="52">
        <f>W104/'Single-Family'!U91</f>
        <v>0.06470588235</v>
      </c>
      <c r="Y104" s="53">
        <f>V104-'Single-Family'!V91</f>
        <v>2726028</v>
      </c>
      <c r="Z104" s="52">
        <f>Y104/'Single-Family'!V91</f>
        <v>0.09377427752</v>
      </c>
      <c r="AA104" s="53">
        <f t="shared" si="114"/>
        <v>-17505241</v>
      </c>
      <c r="AB104" s="36"/>
      <c r="AC104" s="36"/>
      <c r="AD104" s="36"/>
      <c r="AE104" s="36"/>
      <c r="AF104" s="36"/>
      <c r="AG104" s="36"/>
      <c r="AH104" s="36"/>
      <c r="AI104" s="36"/>
      <c r="AJ104" s="36"/>
      <c r="AK104" s="36"/>
      <c r="AL104" s="36"/>
      <c r="AM104" s="36"/>
      <c r="AN104" s="36"/>
      <c r="AO104" s="36"/>
      <c r="AP104" s="36"/>
      <c r="AQ104" s="36"/>
      <c r="AR104" s="36"/>
    </row>
    <row r="105" ht="12.75" customHeight="1">
      <c r="A105" s="15" t="s">
        <v>29</v>
      </c>
      <c r="B105" s="24">
        <v>2011.0</v>
      </c>
      <c r="C105" s="25">
        <v>1.0</v>
      </c>
      <c r="D105" s="26">
        <v>140244.0</v>
      </c>
      <c r="E105" s="27"/>
      <c r="F105" s="28"/>
      <c r="G105" s="25">
        <v>90.0</v>
      </c>
      <c r="H105" s="26">
        <v>1.3428889E7</v>
      </c>
      <c r="I105" s="25">
        <v>36.0</v>
      </c>
      <c r="J105" s="26">
        <v>8435695.0</v>
      </c>
      <c r="K105" s="25">
        <v>0.0</v>
      </c>
      <c r="L105" s="26">
        <v>0.0</v>
      </c>
      <c r="M105" s="25">
        <v>3.0</v>
      </c>
      <c r="N105" s="26">
        <v>370912.0</v>
      </c>
      <c r="O105" s="25">
        <v>0.0</v>
      </c>
      <c r="P105" s="26">
        <v>0.0</v>
      </c>
      <c r="Q105" s="25">
        <v>0.0</v>
      </c>
      <c r="R105" s="26">
        <v>0.0</v>
      </c>
      <c r="S105" s="29">
        <v>2.0</v>
      </c>
      <c r="T105" s="29">
        <v>338200.0</v>
      </c>
      <c r="U105" s="30">
        <f t="shared" ref="U105:V105" si="122">SUM(C105+G105+I105+K105+M105+O105+Q105+S105)</f>
        <v>132</v>
      </c>
      <c r="V105" s="31">
        <f t="shared" si="122"/>
        <v>22713940</v>
      </c>
      <c r="W105" s="51">
        <f>U105-'Single-Family'!U92</f>
        <v>13</v>
      </c>
      <c r="X105" s="52">
        <f>W105/'Single-Family'!U92</f>
        <v>0.1092436975</v>
      </c>
      <c r="Y105" s="53">
        <f>V105-'Single-Family'!V92</f>
        <v>-198714</v>
      </c>
      <c r="Z105" s="52">
        <f>Y105/'Single-Family'!V92</f>
        <v>-0.008672674933</v>
      </c>
      <c r="AA105" s="53">
        <f t="shared" si="114"/>
        <v>-17703955</v>
      </c>
      <c r="AB105" s="36"/>
      <c r="AC105" s="36"/>
      <c r="AD105" s="36"/>
      <c r="AE105" s="36"/>
      <c r="AF105" s="36"/>
      <c r="AG105" s="36"/>
      <c r="AH105" s="36"/>
      <c r="AI105" s="36"/>
      <c r="AJ105" s="36"/>
      <c r="AK105" s="36"/>
      <c r="AL105" s="36"/>
      <c r="AM105" s="36"/>
      <c r="AN105" s="36"/>
      <c r="AO105" s="36"/>
      <c r="AP105" s="36"/>
      <c r="AQ105" s="36"/>
      <c r="AR105" s="36"/>
    </row>
    <row r="106" ht="12.75" customHeight="1">
      <c r="A106" s="15" t="s">
        <v>30</v>
      </c>
      <c r="B106" s="24">
        <v>2011.0</v>
      </c>
      <c r="C106" s="25">
        <v>0.0</v>
      </c>
      <c r="D106" s="26">
        <v>0.0</v>
      </c>
      <c r="E106" s="27"/>
      <c r="F106" s="28"/>
      <c r="G106" s="25">
        <v>62.0</v>
      </c>
      <c r="H106" s="26">
        <v>1.1360005E7</v>
      </c>
      <c r="I106" s="25">
        <v>39.0</v>
      </c>
      <c r="J106" s="26">
        <v>8726890.0</v>
      </c>
      <c r="K106" s="25">
        <v>0.0</v>
      </c>
      <c r="L106" s="26">
        <v>0.0</v>
      </c>
      <c r="M106" s="25">
        <v>2.0</v>
      </c>
      <c r="N106" s="26">
        <v>412977.0</v>
      </c>
      <c r="O106" s="25">
        <v>0.0</v>
      </c>
      <c r="P106" s="26">
        <v>0.0</v>
      </c>
      <c r="Q106" s="25">
        <v>0.0</v>
      </c>
      <c r="R106" s="26">
        <v>0.0</v>
      </c>
      <c r="S106" s="29">
        <v>14.0</v>
      </c>
      <c r="T106" s="29">
        <v>2793938.0</v>
      </c>
      <c r="U106" s="30">
        <f t="shared" ref="U106:V106" si="123">SUM(C106+G106+I106+K106+M106+O106+Q106+S106)</f>
        <v>117</v>
      </c>
      <c r="V106" s="31">
        <f t="shared" si="123"/>
        <v>23293810</v>
      </c>
      <c r="W106" s="51">
        <f>U106-'Single-Family'!U93</f>
        <v>23</v>
      </c>
      <c r="X106" s="52">
        <f>W106/'Single-Family'!U93</f>
        <v>0.2446808511</v>
      </c>
      <c r="Y106" s="53">
        <f>V106-'Single-Family'!V93</f>
        <v>6915828</v>
      </c>
      <c r="Z106" s="52">
        <f>Y106/'Single-Family'!V93</f>
        <v>0.4222637441</v>
      </c>
      <c r="AA106" s="53">
        <f t="shared" si="114"/>
        <v>-10788127</v>
      </c>
      <c r="AB106" s="36"/>
      <c r="AC106" s="36"/>
      <c r="AD106" s="36"/>
      <c r="AE106" s="36"/>
      <c r="AF106" s="36"/>
      <c r="AG106" s="36"/>
      <c r="AH106" s="36"/>
      <c r="AI106" s="36"/>
      <c r="AJ106" s="36"/>
      <c r="AK106" s="36"/>
      <c r="AL106" s="36"/>
      <c r="AM106" s="36"/>
      <c r="AN106" s="36"/>
      <c r="AO106" s="36"/>
      <c r="AP106" s="36"/>
      <c r="AQ106" s="36"/>
      <c r="AR106" s="36"/>
    </row>
    <row r="107" ht="12.75" customHeight="1">
      <c r="A107" s="23" t="s">
        <v>31</v>
      </c>
      <c r="B107" s="40">
        <v>2011.0</v>
      </c>
      <c r="C107" s="41">
        <f t="shared" ref="C107:D107" si="124">SUM(C95:C106)</f>
        <v>51</v>
      </c>
      <c r="D107" s="42">
        <f t="shared" si="124"/>
        <v>9127048</v>
      </c>
      <c r="E107" s="43"/>
      <c r="F107" s="44"/>
      <c r="G107" s="41">
        <f t="shared" ref="G107:T107" si="125">SUM(G95:G106)</f>
        <v>1164</v>
      </c>
      <c r="H107" s="42">
        <f t="shared" si="125"/>
        <v>162056963</v>
      </c>
      <c r="I107" s="41">
        <f t="shared" si="125"/>
        <v>631</v>
      </c>
      <c r="J107" s="42">
        <f t="shared" si="125"/>
        <v>142160479</v>
      </c>
      <c r="K107" s="41">
        <f t="shared" si="125"/>
        <v>11</v>
      </c>
      <c r="L107" s="42">
        <f t="shared" si="125"/>
        <v>2051000</v>
      </c>
      <c r="M107" s="41">
        <f t="shared" si="125"/>
        <v>33</v>
      </c>
      <c r="N107" s="42">
        <f t="shared" si="125"/>
        <v>6136489</v>
      </c>
      <c r="O107" s="41">
        <f t="shared" si="125"/>
        <v>0</v>
      </c>
      <c r="P107" s="42">
        <f t="shared" si="125"/>
        <v>0</v>
      </c>
      <c r="Q107" s="41">
        <f t="shared" si="125"/>
        <v>0</v>
      </c>
      <c r="R107" s="42">
        <f t="shared" si="125"/>
        <v>0</v>
      </c>
      <c r="S107" s="45">
        <f t="shared" si="125"/>
        <v>70</v>
      </c>
      <c r="T107" s="45">
        <f t="shared" si="125"/>
        <v>13256544</v>
      </c>
      <c r="U107" s="46">
        <f t="shared" ref="U107:V107" si="126">SUM(C107+G107+I107+K107+M107+O107+Q107+S107)</f>
        <v>1960</v>
      </c>
      <c r="V107" s="47">
        <f t="shared" si="126"/>
        <v>334788523</v>
      </c>
      <c r="W107" s="54">
        <f>SUM(W95:W106)</f>
        <v>-112</v>
      </c>
      <c r="X107" s="55">
        <f>W107/'Single-Family'!U94</f>
        <v>-0.05405405405</v>
      </c>
      <c r="Y107" s="56">
        <f>SUM(Y95:Y106)</f>
        <v>-10788127</v>
      </c>
      <c r="Z107" s="55">
        <f>Y107/'Single-Family'!V94</f>
        <v>-0.03121775444</v>
      </c>
      <c r="AA107" s="56">
        <f t="shared" ref="AA107:AA108" si="128">Y107</f>
        <v>-10788127</v>
      </c>
      <c r="AB107" s="36"/>
      <c r="AC107" s="36"/>
      <c r="AD107" s="36"/>
      <c r="AE107" s="36"/>
      <c r="AF107" s="36"/>
      <c r="AG107" s="36"/>
      <c r="AH107" s="36"/>
      <c r="AI107" s="36"/>
      <c r="AJ107" s="36"/>
      <c r="AK107" s="36"/>
      <c r="AL107" s="36"/>
      <c r="AM107" s="36"/>
      <c r="AN107" s="36"/>
      <c r="AO107" s="36"/>
      <c r="AP107" s="36"/>
      <c r="AQ107" s="36"/>
      <c r="AR107" s="36"/>
    </row>
    <row r="108" ht="12.75" customHeight="1">
      <c r="A108" s="15" t="s">
        <v>19</v>
      </c>
      <c r="B108" s="24">
        <v>2012.0</v>
      </c>
      <c r="C108" s="25">
        <v>10.0</v>
      </c>
      <c r="D108" s="26">
        <v>470975.0</v>
      </c>
      <c r="E108" s="27"/>
      <c r="F108" s="28"/>
      <c r="G108" s="25">
        <v>64.0</v>
      </c>
      <c r="H108" s="26">
        <v>1.1195152E7</v>
      </c>
      <c r="I108" s="25">
        <v>28.0</v>
      </c>
      <c r="J108" s="26">
        <v>6532520.0</v>
      </c>
      <c r="K108" s="25">
        <v>1.0</v>
      </c>
      <c r="L108" s="26">
        <v>185000.0</v>
      </c>
      <c r="M108" s="25">
        <v>3.0</v>
      </c>
      <c r="N108" s="26">
        <v>733801.0</v>
      </c>
      <c r="O108" s="25">
        <v>0.0</v>
      </c>
      <c r="P108" s="26">
        <v>0.0</v>
      </c>
      <c r="Q108" s="25">
        <v>0.0</v>
      </c>
      <c r="R108" s="26">
        <v>0.0</v>
      </c>
      <c r="S108" s="29">
        <v>3.0</v>
      </c>
      <c r="T108" s="29">
        <v>799960.0</v>
      </c>
      <c r="U108" s="30">
        <f t="shared" ref="U108:V108" si="127">SUM(C108+G108+I108+K108+M108+O108+Q108+S108)</f>
        <v>109</v>
      </c>
      <c r="V108" s="31">
        <f t="shared" si="127"/>
        <v>19917408</v>
      </c>
      <c r="W108" s="51">
        <f>U108-'Single-Family'!U95</f>
        <v>27</v>
      </c>
      <c r="X108" s="52">
        <f>W108/'Single-Family'!U95</f>
        <v>0.3292682927</v>
      </c>
      <c r="Y108" s="53">
        <f>V108-'Single-Family'!V95</f>
        <v>5789902</v>
      </c>
      <c r="Z108" s="52">
        <f>Y108/'Single-Family'!V95</f>
        <v>0.4098318557</v>
      </c>
      <c r="AA108" s="53">
        <f t="shared" si="128"/>
        <v>5789902</v>
      </c>
      <c r="AB108" s="36"/>
      <c r="AC108" s="36"/>
      <c r="AD108" s="36"/>
      <c r="AE108" s="36"/>
      <c r="AF108" s="36"/>
      <c r="AG108" s="36"/>
      <c r="AH108" s="36"/>
      <c r="AI108" s="36"/>
      <c r="AJ108" s="36"/>
      <c r="AK108" s="36"/>
      <c r="AL108" s="36"/>
      <c r="AM108" s="36"/>
      <c r="AN108" s="36"/>
      <c r="AO108" s="36"/>
      <c r="AP108" s="36"/>
      <c r="AQ108" s="36"/>
      <c r="AR108" s="36"/>
    </row>
    <row r="109" ht="12.75" customHeight="1">
      <c r="A109" s="15" t="s">
        <v>20</v>
      </c>
      <c r="B109" s="24">
        <v>2012.0</v>
      </c>
      <c r="C109" s="25">
        <v>3.0</v>
      </c>
      <c r="D109" s="26">
        <v>490968.0</v>
      </c>
      <c r="E109" s="27"/>
      <c r="F109" s="28"/>
      <c r="G109" s="25">
        <v>81.0</v>
      </c>
      <c r="H109" s="26">
        <v>1.1555729E7</v>
      </c>
      <c r="I109" s="25">
        <v>43.0</v>
      </c>
      <c r="J109" s="26">
        <v>1.0242985E7</v>
      </c>
      <c r="K109" s="25">
        <v>0.0</v>
      </c>
      <c r="L109" s="26">
        <v>0.0</v>
      </c>
      <c r="M109" s="25">
        <v>0.0</v>
      </c>
      <c r="N109" s="26">
        <v>0.0</v>
      </c>
      <c r="O109" s="25">
        <v>0.0</v>
      </c>
      <c r="P109" s="26">
        <v>0.0</v>
      </c>
      <c r="Q109" s="25">
        <v>0.0</v>
      </c>
      <c r="R109" s="26">
        <v>0.0</v>
      </c>
      <c r="S109" s="29">
        <v>1.0</v>
      </c>
      <c r="T109" s="29">
        <v>169212.0</v>
      </c>
      <c r="U109" s="30">
        <f t="shared" ref="U109:V109" si="129">SUM(C109+G109+I109+K109+M109+O109+Q109+S109)</f>
        <v>128</v>
      </c>
      <c r="V109" s="31">
        <f t="shared" si="129"/>
        <v>22458894</v>
      </c>
      <c r="W109" s="51">
        <f>U109-'Single-Family'!U96</f>
        <v>30</v>
      </c>
      <c r="X109" s="52">
        <f>W109/'Single-Family'!U96</f>
        <v>0.306122449</v>
      </c>
      <c r="Y109" s="53">
        <f>V109-'Single-Family'!V96</f>
        <v>6291926</v>
      </c>
      <c r="Z109" s="52">
        <f>Y109/'Single-Family'!V96</f>
        <v>0.3891840449</v>
      </c>
      <c r="AA109" s="53">
        <f t="shared" ref="AA109:AA119" si="131">AA108+Y109</f>
        <v>12081828</v>
      </c>
      <c r="AB109" s="36"/>
      <c r="AC109" s="36"/>
      <c r="AD109" s="36"/>
      <c r="AE109" s="36"/>
      <c r="AF109" s="36"/>
      <c r="AG109" s="36"/>
      <c r="AH109" s="36"/>
      <c r="AI109" s="36"/>
      <c r="AJ109" s="36"/>
      <c r="AK109" s="36"/>
      <c r="AL109" s="36"/>
      <c r="AM109" s="36"/>
      <c r="AN109" s="36"/>
      <c r="AO109" s="36"/>
      <c r="AP109" s="36"/>
      <c r="AQ109" s="36"/>
      <c r="AR109" s="36"/>
    </row>
    <row r="110" ht="12.75" customHeight="1">
      <c r="A110" s="15" t="s">
        <v>21</v>
      </c>
      <c r="B110" s="24">
        <v>2012.0</v>
      </c>
      <c r="C110" s="25">
        <v>1.0</v>
      </c>
      <c r="D110" s="26">
        <v>167433.0</v>
      </c>
      <c r="E110" s="27"/>
      <c r="F110" s="28"/>
      <c r="G110" s="25">
        <v>97.0</v>
      </c>
      <c r="H110" s="26">
        <v>1.4210827E7</v>
      </c>
      <c r="I110" s="25">
        <v>59.0</v>
      </c>
      <c r="J110" s="26">
        <v>1.3544333E7</v>
      </c>
      <c r="K110" s="25">
        <v>1.0</v>
      </c>
      <c r="L110" s="26">
        <v>190000.0</v>
      </c>
      <c r="M110" s="25">
        <v>7.0</v>
      </c>
      <c r="N110" s="26">
        <v>1332632.0</v>
      </c>
      <c r="O110" s="25">
        <v>0.0</v>
      </c>
      <c r="P110" s="26">
        <v>0.0</v>
      </c>
      <c r="Q110" s="25">
        <v>0.0</v>
      </c>
      <c r="R110" s="26">
        <v>0.0</v>
      </c>
      <c r="S110" s="29">
        <v>5.0</v>
      </c>
      <c r="T110" s="29">
        <v>1043083.0</v>
      </c>
      <c r="U110" s="30">
        <f t="shared" ref="U110:V110" si="130">SUM(C110+G110+I110+K110+M110+O110+Q110+S110)</f>
        <v>170</v>
      </c>
      <c r="V110" s="31">
        <f t="shared" si="130"/>
        <v>30488308</v>
      </c>
      <c r="W110" s="51">
        <f>U110-'Single-Family'!U97</f>
        <v>1</v>
      </c>
      <c r="X110" s="52">
        <f>W110/'Single-Family'!U97</f>
        <v>0.005917159763</v>
      </c>
      <c r="Y110" s="53">
        <f>V110-'Single-Family'!V97</f>
        <v>3168832</v>
      </c>
      <c r="Z110" s="52">
        <f>Y110/'Single-Family'!V97</f>
        <v>0.115991683</v>
      </c>
      <c r="AA110" s="53">
        <f t="shared" si="131"/>
        <v>15250660</v>
      </c>
      <c r="AB110" s="36"/>
      <c r="AC110" s="36"/>
      <c r="AD110" s="36"/>
      <c r="AE110" s="36"/>
      <c r="AF110" s="36"/>
      <c r="AG110" s="36"/>
      <c r="AH110" s="36"/>
      <c r="AI110" s="36"/>
      <c r="AJ110" s="36"/>
      <c r="AK110" s="36"/>
      <c r="AL110" s="36"/>
      <c r="AM110" s="36"/>
      <c r="AN110" s="36"/>
      <c r="AO110" s="36"/>
      <c r="AP110" s="36"/>
      <c r="AQ110" s="36"/>
      <c r="AR110" s="36"/>
    </row>
    <row r="111" ht="12.75" customHeight="1">
      <c r="A111" s="15" t="s">
        <v>22</v>
      </c>
      <c r="B111" s="24">
        <v>2012.0</v>
      </c>
      <c r="C111" s="25">
        <v>1.0</v>
      </c>
      <c r="D111" s="26">
        <v>137384.0</v>
      </c>
      <c r="E111" s="27"/>
      <c r="F111" s="28"/>
      <c r="G111" s="25">
        <v>86.0</v>
      </c>
      <c r="H111" s="26">
        <v>1.2393076E7</v>
      </c>
      <c r="I111" s="25">
        <v>73.0</v>
      </c>
      <c r="J111" s="26">
        <v>1.7137224E7</v>
      </c>
      <c r="K111" s="25">
        <v>2.0</v>
      </c>
      <c r="L111" s="26">
        <v>350000.0</v>
      </c>
      <c r="M111" s="25">
        <v>5.0</v>
      </c>
      <c r="N111" s="26">
        <v>742752.0</v>
      </c>
      <c r="O111" s="25">
        <v>0.0</v>
      </c>
      <c r="P111" s="26">
        <v>0.0</v>
      </c>
      <c r="Q111" s="25">
        <v>0.0</v>
      </c>
      <c r="R111" s="26">
        <v>0.0</v>
      </c>
      <c r="S111" s="29">
        <v>7.0</v>
      </c>
      <c r="T111" s="29">
        <v>1628628.0</v>
      </c>
      <c r="U111" s="30">
        <f t="shared" ref="U111:V111" si="132">SUM(C111+G111+I111+K111+M111+O111+Q111+S111)</f>
        <v>174</v>
      </c>
      <c r="V111" s="31">
        <f t="shared" si="132"/>
        <v>32389064</v>
      </c>
      <c r="W111" s="51">
        <f>U111-'Single-Family'!U98</f>
        <v>-30</v>
      </c>
      <c r="X111" s="52">
        <f>W111/'Single-Family'!U98</f>
        <v>-0.1470588235</v>
      </c>
      <c r="Y111" s="53">
        <f>V111-'Single-Family'!V98</f>
        <v>-1871135</v>
      </c>
      <c r="Z111" s="52">
        <f>Y111/'Single-Family'!V98</f>
        <v>-0.0546154154</v>
      </c>
      <c r="AA111" s="53">
        <f t="shared" si="131"/>
        <v>13379525</v>
      </c>
      <c r="AB111" s="36"/>
      <c r="AC111" s="36"/>
      <c r="AD111" s="36"/>
      <c r="AE111" s="36"/>
      <c r="AF111" s="36"/>
      <c r="AG111" s="36"/>
      <c r="AH111" s="36"/>
      <c r="AI111" s="36"/>
      <c r="AJ111" s="36"/>
      <c r="AK111" s="36"/>
      <c r="AL111" s="36"/>
      <c r="AM111" s="36"/>
      <c r="AN111" s="36"/>
      <c r="AO111" s="36"/>
      <c r="AP111" s="36"/>
      <c r="AQ111" s="36"/>
      <c r="AR111" s="36"/>
    </row>
    <row r="112" ht="12.75" customHeight="1">
      <c r="A112" s="15" t="s">
        <v>23</v>
      </c>
      <c r="B112" s="24">
        <v>2012.0</v>
      </c>
      <c r="C112" s="25">
        <v>0.0</v>
      </c>
      <c r="D112" s="26">
        <v>0.0</v>
      </c>
      <c r="E112" s="27"/>
      <c r="F112" s="28"/>
      <c r="G112" s="25">
        <v>128.0</v>
      </c>
      <c r="H112" s="26">
        <v>1.750953E7</v>
      </c>
      <c r="I112" s="25">
        <v>78.0</v>
      </c>
      <c r="J112" s="26">
        <v>1.8430193E7</v>
      </c>
      <c r="K112" s="25">
        <v>0.0</v>
      </c>
      <c r="L112" s="26">
        <v>0.0</v>
      </c>
      <c r="M112" s="25">
        <v>3.0</v>
      </c>
      <c r="N112" s="26">
        <v>720298.0</v>
      </c>
      <c r="O112" s="25">
        <v>0.0</v>
      </c>
      <c r="P112" s="26">
        <v>0.0</v>
      </c>
      <c r="Q112" s="25">
        <v>0.0</v>
      </c>
      <c r="R112" s="26">
        <v>0.0</v>
      </c>
      <c r="S112" s="29">
        <v>9.0</v>
      </c>
      <c r="T112" s="29">
        <v>1566521.0</v>
      </c>
      <c r="U112" s="30">
        <f t="shared" ref="U112:V112" si="133">SUM(C112+G112+I112+K112+M112+O112+Q112+S112)</f>
        <v>218</v>
      </c>
      <c r="V112" s="31">
        <f t="shared" si="133"/>
        <v>38226542</v>
      </c>
      <c r="W112" s="51">
        <f>U112-'Single-Family'!U99</f>
        <v>7</v>
      </c>
      <c r="X112" s="52">
        <f>W112/'Single-Family'!U99</f>
        <v>0.03317535545</v>
      </c>
      <c r="Y112" s="53">
        <f>V112-'Single-Family'!V99</f>
        <v>756617</v>
      </c>
      <c r="Z112" s="52">
        <f>Y112/'Single-Family'!V99</f>
        <v>0.02019264784</v>
      </c>
      <c r="AA112" s="53">
        <f t="shared" si="131"/>
        <v>14136142</v>
      </c>
      <c r="AB112" s="36"/>
      <c r="AC112" s="36"/>
      <c r="AD112" s="36"/>
      <c r="AE112" s="36"/>
      <c r="AF112" s="36"/>
      <c r="AG112" s="36"/>
      <c r="AH112" s="36"/>
      <c r="AI112" s="36"/>
      <c r="AJ112" s="36"/>
      <c r="AK112" s="36"/>
      <c r="AL112" s="36"/>
      <c r="AM112" s="36"/>
      <c r="AN112" s="36"/>
      <c r="AO112" s="36"/>
      <c r="AP112" s="36"/>
      <c r="AQ112" s="36"/>
      <c r="AR112" s="36"/>
    </row>
    <row r="113" ht="12.75" customHeight="1">
      <c r="A113" s="15" t="s">
        <v>32</v>
      </c>
      <c r="B113" s="24">
        <v>2012.0</v>
      </c>
      <c r="C113" s="25">
        <v>0.0</v>
      </c>
      <c r="D113" s="26">
        <v>0.0</v>
      </c>
      <c r="E113" s="27"/>
      <c r="F113" s="28"/>
      <c r="G113" s="25">
        <v>113.0</v>
      </c>
      <c r="H113" s="26">
        <v>1.7043793E7</v>
      </c>
      <c r="I113" s="25">
        <v>73.0</v>
      </c>
      <c r="J113" s="26">
        <v>1.8294944E7</v>
      </c>
      <c r="K113" s="25">
        <v>1.0</v>
      </c>
      <c r="L113" s="26">
        <v>210000.0</v>
      </c>
      <c r="M113" s="25">
        <v>0.0</v>
      </c>
      <c r="N113" s="26">
        <v>0.0</v>
      </c>
      <c r="O113" s="25">
        <v>0.0</v>
      </c>
      <c r="P113" s="26">
        <v>0.0</v>
      </c>
      <c r="Q113" s="25">
        <v>0.0</v>
      </c>
      <c r="R113" s="26">
        <v>0.0</v>
      </c>
      <c r="S113" s="29">
        <v>14.0</v>
      </c>
      <c r="T113" s="29">
        <v>1638399.0</v>
      </c>
      <c r="U113" s="30">
        <f t="shared" ref="U113:V113" si="134">SUM(C113+G113+I113+K113+M113+O113+Q113+S113)</f>
        <v>201</v>
      </c>
      <c r="V113" s="31">
        <f t="shared" si="134"/>
        <v>37187136</v>
      </c>
      <c r="W113" s="51">
        <f>U113-'Single-Family'!U100</f>
        <v>28</v>
      </c>
      <c r="X113" s="52">
        <f>W113/'Single-Family'!U100</f>
        <v>0.161849711</v>
      </c>
      <c r="Y113" s="53">
        <f>V113-'Single-Family'!V100</f>
        <v>5321768</v>
      </c>
      <c r="Z113" s="52">
        <f>Y113/'Single-Family'!V100</f>
        <v>0.167007894</v>
      </c>
      <c r="AA113" s="53">
        <f t="shared" si="131"/>
        <v>19457910</v>
      </c>
      <c r="AB113" s="36"/>
      <c r="AC113" s="36"/>
      <c r="AD113" s="36"/>
      <c r="AE113" s="36"/>
      <c r="AF113" s="36"/>
      <c r="AG113" s="36"/>
      <c r="AH113" s="36"/>
      <c r="AI113" s="36"/>
      <c r="AJ113" s="36"/>
      <c r="AK113" s="36"/>
      <c r="AL113" s="36"/>
      <c r="AM113" s="36"/>
      <c r="AN113" s="36"/>
      <c r="AO113" s="36"/>
      <c r="AP113" s="36"/>
      <c r="AQ113" s="36"/>
      <c r="AR113" s="36"/>
    </row>
    <row r="114" ht="12.75" customHeight="1">
      <c r="A114" s="15" t="s">
        <v>25</v>
      </c>
      <c r="B114" s="24">
        <v>2012.0</v>
      </c>
      <c r="C114" s="25">
        <v>1.0</v>
      </c>
      <c r="D114" s="26">
        <v>81000.0</v>
      </c>
      <c r="E114" s="27"/>
      <c r="F114" s="28"/>
      <c r="G114" s="25">
        <v>108.0</v>
      </c>
      <c r="H114" s="26">
        <v>1.4995428E7</v>
      </c>
      <c r="I114" s="25">
        <v>48.0</v>
      </c>
      <c r="J114" s="26">
        <v>1.2015766E7</v>
      </c>
      <c r="K114" s="25">
        <v>1.0</v>
      </c>
      <c r="L114" s="26">
        <v>200000.0</v>
      </c>
      <c r="M114" s="25">
        <v>0.0</v>
      </c>
      <c r="N114" s="26">
        <v>0.0</v>
      </c>
      <c r="O114" s="25">
        <v>0.0</v>
      </c>
      <c r="P114" s="26">
        <v>0.0</v>
      </c>
      <c r="Q114" s="25">
        <v>0.0</v>
      </c>
      <c r="R114" s="26">
        <v>0.0</v>
      </c>
      <c r="S114" s="29">
        <v>20.0</v>
      </c>
      <c r="T114" s="29">
        <v>3680116.0</v>
      </c>
      <c r="U114" s="30">
        <f t="shared" ref="U114:V114" si="135">SUM(C114+G114+I114+K114+M114+O114+Q114+S114)</f>
        <v>178</v>
      </c>
      <c r="V114" s="31">
        <f t="shared" si="135"/>
        <v>30972310</v>
      </c>
      <c r="W114" s="51">
        <f>U114-'Single-Family'!U101</f>
        <v>-24</v>
      </c>
      <c r="X114" s="52">
        <f>W114/'Single-Family'!U101</f>
        <v>-0.1188118812</v>
      </c>
      <c r="Y114" s="53">
        <f>V114-'Single-Family'!V101</f>
        <v>-2879556</v>
      </c>
      <c r="Z114" s="52">
        <f>Y114/'Single-Family'!V101</f>
        <v>-0.08506343491</v>
      </c>
      <c r="AA114" s="53">
        <f t="shared" si="131"/>
        <v>16578354</v>
      </c>
      <c r="AB114" s="36"/>
      <c r="AC114" s="36"/>
      <c r="AD114" s="36"/>
      <c r="AE114" s="36"/>
      <c r="AF114" s="36"/>
      <c r="AG114" s="36"/>
      <c r="AH114" s="36"/>
      <c r="AI114" s="36"/>
      <c r="AJ114" s="36"/>
      <c r="AK114" s="36"/>
      <c r="AL114" s="36"/>
      <c r="AM114" s="36"/>
      <c r="AN114" s="36"/>
      <c r="AO114" s="36"/>
      <c r="AP114" s="36"/>
      <c r="AQ114" s="36"/>
      <c r="AR114" s="36"/>
    </row>
    <row r="115" ht="12.75" customHeight="1">
      <c r="A115" s="15" t="s">
        <v>26</v>
      </c>
      <c r="B115" s="24">
        <v>2012.0</v>
      </c>
      <c r="C115" s="25">
        <v>0.0</v>
      </c>
      <c r="D115" s="26">
        <v>0.0</v>
      </c>
      <c r="E115" s="27"/>
      <c r="F115" s="28"/>
      <c r="G115" s="25">
        <v>125.0</v>
      </c>
      <c r="H115" s="26">
        <v>1.8710451E7</v>
      </c>
      <c r="I115" s="25">
        <v>72.0</v>
      </c>
      <c r="J115" s="26">
        <v>1.6921235E7</v>
      </c>
      <c r="K115" s="25">
        <v>0.0</v>
      </c>
      <c r="L115" s="26">
        <v>0.0</v>
      </c>
      <c r="M115" s="25">
        <v>1.0</v>
      </c>
      <c r="N115" s="26">
        <v>197783.0</v>
      </c>
      <c r="O115" s="25">
        <v>0.0</v>
      </c>
      <c r="P115" s="26">
        <v>0.0</v>
      </c>
      <c r="Q115" s="25">
        <v>0.0</v>
      </c>
      <c r="R115" s="26">
        <v>0.0</v>
      </c>
      <c r="S115" s="29">
        <v>10.0</v>
      </c>
      <c r="T115" s="29">
        <v>1860316.0</v>
      </c>
      <c r="U115" s="30">
        <f t="shared" ref="U115:V115" si="136">SUM(C115+G115+I115+K115+M115+O115+Q115+S115)</f>
        <v>208</v>
      </c>
      <c r="V115" s="31">
        <f t="shared" si="136"/>
        <v>37689785</v>
      </c>
      <c r="W115" s="51">
        <f>U115-'Single-Family'!U102</f>
        <v>-23</v>
      </c>
      <c r="X115" s="52">
        <f>W115/'Single-Family'!U102</f>
        <v>-0.09956709957</v>
      </c>
      <c r="Y115" s="53">
        <f>V115-'Single-Family'!V102</f>
        <v>2020836</v>
      </c>
      <c r="Z115" s="52">
        <f>Y115/'Single-Family'!V102</f>
        <v>0.05665532786</v>
      </c>
      <c r="AA115" s="53">
        <f t="shared" si="131"/>
        <v>18599190</v>
      </c>
      <c r="AB115" s="36"/>
      <c r="AC115" s="36"/>
      <c r="AD115" s="36"/>
      <c r="AE115" s="36"/>
      <c r="AF115" s="36"/>
      <c r="AG115" s="36"/>
      <c r="AH115" s="36"/>
      <c r="AI115" s="36"/>
      <c r="AJ115" s="36"/>
      <c r="AK115" s="36"/>
      <c r="AL115" s="36"/>
      <c r="AM115" s="36"/>
      <c r="AN115" s="36"/>
      <c r="AO115" s="36"/>
      <c r="AP115" s="36"/>
      <c r="AQ115" s="36"/>
      <c r="AR115" s="36"/>
    </row>
    <row r="116" ht="12.75" customHeight="1">
      <c r="A116" s="15" t="s">
        <v>27</v>
      </c>
      <c r="B116" s="24">
        <v>2012.0</v>
      </c>
      <c r="C116" s="25">
        <v>0.0</v>
      </c>
      <c r="D116" s="26">
        <v>0.0</v>
      </c>
      <c r="E116" s="27"/>
      <c r="F116" s="28"/>
      <c r="G116" s="25">
        <v>144.0</v>
      </c>
      <c r="H116" s="26">
        <v>1.8498062E7</v>
      </c>
      <c r="I116" s="25">
        <v>61.0</v>
      </c>
      <c r="J116" s="26">
        <v>1.8098379E7</v>
      </c>
      <c r="K116" s="25">
        <v>0.0</v>
      </c>
      <c r="L116" s="26">
        <v>0.0</v>
      </c>
      <c r="M116" s="25">
        <v>5.0</v>
      </c>
      <c r="N116" s="26">
        <v>925326.0</v>
      </c>
      <c r="O116" s="25">
        <v>0.0</v>
      </c>
      <c r="P116" s="26">
        <v>0.0</v>
      </c>
      <c r="Q116" s="25">
        <v>0.0</v>
      </c>
      <c r="R116" s="26">
        <v>0.0</v>
      </c>
      <c r="S116" s="29">
        <v>8.0</v>
      </c>
      <c r="T116" s="29">
        <v>1646544.0</v>
      </c>
      <c r="U116" s="30">
        <f t="shared" ref="U116:V116" si="137">SUM(C116+G116+I116+K116+M116+O116+Q116+S116)</f>
        <v>218</v>
      </c>
      <c r="V116" s="31">
        <f t="shared" si="137"/>
        <v>39168311</v>
      </c>
      <c r="W116" s="51">
        <f>U116-'Single-Family'!U103</f>
        <v>58</v>
      </c>
      <c r="X116" s="52">
        <f>W116/'Single-Family'!U103</f>
        <v>0.3625</v>
      </c>
      <c r="Y116" s="53">
        <f>V116-'Single-Family'!V103</f>
        <v>12913927</v>
      </c>
      <c r="Z116" s="52">
        <f>Y116/'Single-Family'!V103</f>
        <v>0.4918769757</v>
      </c>
      <c r="AA116" s="53">
        <f t="shared" si="131"/>
        <v>31513117</v>
      </c>
      <c r="AB116" s="36"/>
      <c r="AC116" s="36"/>
      <c r="AD116" s="36"/>
      <c r="AE116" s="36"/>
      <c r="AF116" s="36"/>
      <c r="AG116" s="36"/>
      <c r="AH116" s="36"/>
      <c r="AI116" s="36"/>
      <c r="AJ116" s="36"/>
      <c r="AK116" s="36"/>
      <c r="AL116" s="36"/>
      <c r="AM116" s="36"/>
      <c r="AN116" s="36"/>
      <c r="AO116" s="36"/>
      <c r="AP116" s="36"/>
      <c r="AQ116" s="36"/>
      <c r="AR116" s="36"/>
    </row>
    <row r="117" ht="12.75" customHeight="1">
      <c r="A117" s="15" t="s">
        <v>28</v>
      </c>
      <c r="B117" s="24">
        <v>2012.0</v>
      </c>
      <c r="C117" s="25">
        <v>0.0</v>
      </c>
      <c r="D117" s="26">
        <v>0.0</v>
      </c>
      <c r="E117" s="27"/>
      <c r="F117" s="28"/>
      <c r="G117" s="25">
        <v>87.0</v>
      </c>
      <c r="H117" s="26">
        <v>1.2542283E7</v>
      </c>
      <c r="I117" s="25">
        <v>50.0</v>
      </c>
      <c r="J117" s="26">
        <v>1.2469255E7</v>
      </c>
      <c r="K117" s="25">
        <v>0.0</v>
      </c>
      <c r="L117" s="26">
        <v>0.0</v>
      </c>
      <c r="M117" s="25">
        <v>3.0</v>
      </c>
      <c r="N117" s="26">
        <v>563346.0</v>
      </c>
      <c r="O117" s="25">
        <v>0.0</v>
      </c>
      <c r="P117" s="26">
        <v>0.0</v>
      </c>
      <c r="Q117" s="25">
        <v>0.0</v>
      </c>
      <c r="R117" s="26">
        <v>0.0</v>
      </c>
      <c r="S117" s="29">
        <v>9.0</v>
      </c>
      <c r="T117" s="29">
        <v>1605122.0</v>
      </c>
      <c r="U117" s="30">
        <f t="shared" ref="U117:V117" si="138">SUM(C117+G117+I117+K117+M117+O117+Q117+S117)</f>
        <v>149</v>
      </c>
      <c r="V117" s="31">
        <f t="shared" si="138"/>
        <v>27180006</v>
      </c>
      <c r="W117" s="51">
        <f>U117-'Single-Family'!U104</f>
        <v>-32</v>
      </c>
      <c r="X117" s="52">
        <f>W117/'Single-Family'!U104</f>
        <v>-0.1767955801</v>
      </c>
      <c r="Y117" s="53">
        <f>V117-'Single-Family'!V104</f>
        <v>-4616126</v>
      </c>
      <c r="Z117" s="52">
        <f>Y117/'Single-Family'!V104</f>
        <v>-0.1451788538</v>
      </c>
      <c r="AA117" s="53">
        <f t="shared" si="131"/>
        <v>26896991</v>
      </c>
      <c r="AB117" s="36"/>
      <c r="AC117" s="36"/>
      <c r="AD117" s="36"/>
      <c r="AE117" s="36"/>
      <c r="AF117" s="36"/>
      <c r="AG117" s="36"/>
      <c r="AH117" s="36"/>
      <c r="AI117" s="36"/>
      <c r="AJ117" s="36"/>
      <c r="AK117" s="36"/>
      <c r="AL117" s="36"/>
      <c r="AM117" s="36"/>
      <c r="AN117" s="36"/>
      <c r="AO117" s="36"/>
      <c r="AP117" s="36"/>
      <c r="AQ117" s="36"/>
      <c r="AR117" s="36"/>
    </row>
    <row r="118" ht="12.75" customHeight="1">
      <c r="A118" s="15" t="s">
        <v>29</v>
      </c>
      <c r="B118" s="24">
        <v>2012.0</v>
      </c>
      <c r="C118" s="25">
        <v>0.0</v>
      </c>
      <c r="D118" s="26">
        <v>0.0</v>
      </c>
      <c r="E118" s="27"/>
      <c r="F118" s="28"/>
      <c r="G118" s="25">
        <v>99.0</v>
      </c>
      <c r="H118" s="26">
        <v>1.5676136E7</v>
      </c>
      <c r="I118" s="25">
        <v>64.0</v>
      </c>
      <c r="J118" s="26">
        <v>1.9087329E7</v>
      </c>
      <c r="K118" s="25">
        <v>0.0</v>
      </c>
      <c r="L118" s="26">
        <v>0.0</v>
      </c>
      <c r="M118" s="25">
        <v>3.0</v>
      </c>
      <c r="N118" s="26">
        <v>469476.0</v>
      </c>
      <c r="O118" s="25">
        <v>0.0</v>
      </c>
      <c r="P118" s="26">
        <v>0.0</v>
      </c>
      <c r="Q118" s="25">
        <v>0.0</v>
      </c>
      <c r="R118" s="26">
        <v>0.0</v>
      </c>
      <c r="S118" s="29">
        <v>10.0</v>
      </c>
      <c r="T118" s="29">
        <v>2060673.0</v>
      </c>
      <c r="U118" s="30">
        <f t="shared" ref="U118:V118" si="139">SUM(C118+G118+I118+K118+M118+O118+Q118+S118)</f>
        <v>176</v>
      </c>
      <c r="V118" s="31">
        <f t="shared" si="139"/>
        <v>37293614</v>
      </c>
      <c r="W118" s="51">
        <f>U118-'Single-Family'!U105</f>
        <v>44</v>
      </c>
      <c r="X118" s="52">
        <f>W118/'Single-Family'!U105</f>
        <v>0.3333333333</v>
      </c>
      <c r="Y118" s="53">
        <f>V118-'Single-Family'!V105</f>
        <v>14579674</v>
      </c>
      <c r="Z118" s="52">
        <f>Y118/'Single-Family'!V105</f>
        <v>0.6418822098</v>
      </c>
      <c r="AA118" s="53">
        <f t="shared" si="131"/>
        <v>41476665</v>
      </c>
      <c r="AB118" s="36"/>
      <c r="AC118" s="36"/>
      <c r="AD118" s="36"/>
      <c r="AE118" s="36"/>
      <c r="AF118" s="36"/>
      <c r="AG118" s="36"/>
      <c r="AH118" s="36"/>
      <c r="AI118" s="36"/>
      <c r="AJ118" s="36"/>
      <c r="AK118" s="36"/>
      <c r="AL118" s="36"/>
      <c r="AM118" s="36"/>
      <c r="AN118" s="36"/>
      <c r="AO118" s="36"/>
      <c r="AP118" s="36"/>
      <c r="AQ118" s="36"/>
      <c r="AR118" s="36"/>
    </row>
    <row r="119" ht="12.75" customHeight="1">
      <c r="A119" s="15" t="s">
        <v>30</v>
      </c>
      <c r="B119" s="24">
        <v>2012.0</v>
      </c>
      <c r="C119" s="25">
        <v>0.0</v>
      </c>
      <c r="D119" s="26">
        <v>0.0</v>
      </c>
      <c r="E119" s="27"/>
      <c r="F119" s="28"/>
      <c r="G119" s="25">
        <v>89.0</v>
      </c>
      <c r="H119" s="26">
        <v>1.364039E7</v>
      </c>
      <c r="I119" s="25">
        <v>45.0</v>
      </c>
      <c r="J119" s="26">
        <v>1.0775443E7</v>
      </c>
      <c r="K119" s="25">
        <v>0.0</v>
      </c>
      <c r="L119" s="26">
        <v>0.0</v>
      </c>
      <c r="M119" s="25">
        <v>3.0</v>
      </c>
      <c r="N119" s="26">
        <v>475348.0</v>
      </c>
      <c r="O119" s="25">
        <v>0.0</v>
      </c>
      <c r="P119" s="26">
        <v>0.0</v>
      </c>
      <c r="Q119" s="25">
        <v>0.0</v>
      </c>
      <c r="R119" s="26">
        <v>0.0</v>
      </c>
      <c r="S119" s="29">
        <v>5.0</v>
      </c>
      <c r="T119" s="29">
        <v>903263.0</v>
      </c>
      <c r="U119" s="30">
        <f t="shared" ref="U119:V119" si="140">SUM(C119+G119+I119+K119+M119+O119+Q119+S119)</f>
        <v>142</v>
      </c>
      <c r="V119" s="31">
        <f t="shared" si="140"/>
        <v>25794444</v>
      </c>
      <c r="W119" s="51">
        <f>U119-'Single-Family'!U106</f>
        <v>25</v>
      </c>
      <c r="X119" s="52">
        <f>W119/'Single-Family'!U106</f>
        <v>0.2136752137</v>
      </c>
      <c r="Y119" s="53">
        <f>V119-'Single-Family'!V106</f>
        <v>2500634</v>
      </c>
      <c r="Z119" s="52">
        <f>Y119/'Single-Family'!V106</f>
        <v>0.1073518673</v>
      </c>
      <c r="AA119" s="53">
        <f t="shared" si="131"/>
        <v>43977299</v>
      </c>
      <c r="AB119" s="36"/>
      <c r="AC119" s="36"/>
      <c r="AD119" s="36"/>
      <c r="AE119" s="36"/>
      <c r="AF119" s="36"/>
      <c r="AG119" s="36"/>
      <c r="AH119" s="36"/>
      <c r="AI119" s="36"/>
      <c r="AJ119" s="36"/>
      <c r="AK119" s="36"/>
      <c r="AL119" s="36"/>
      <c r="AM119" s="36"/>
      <c r="AN119" s="36"/>
      <c r="AO119" s="36"/>
      <c r="AP119" s="36"/>
      <c r="AQ119" s="36"/>
      <c r="AR119" s="36"/>
    </row>
    <row r="120" ht="12.75" customHeight="1">
      <c r="A120" s="23" t="s">
        <v>31</v>
      </c>
      <c r="B120" s="40">
        <v>2012.0</v>
      </c>
      <c r="C120" s="41">
        <f t="shared" ref="C120:D120" si="141">SUM(C108:C119)</f>
        <v>16</v>
      </c>
      <c r="D120" s="42">
        <f t="shared" si="141"/>
        <v>1347760</v>
      </c>
      <c r="E120" s="43"/>
      <c r="F120" s="44"/>
      <c r="G120" s="41">
        <f t="shared" ref="G120:T120" si="142">SUM(G108:G119)</f>
        <v>1221</v>
      </c>
      <c r="H120" s="42">
        <f t="shared" si="142"/>
        <v>177970857</v>
      </c>
      <c r="I120" s="41">
        <f t="shared" si="142"/>
        <v>694</v>
      </c>
      <c r="J120" s="42">
        <f t="shared" si="142"/>
        <v>173549606</v>
      </c>
      <c r="K120" s="41">
        <f t="shared" si="142"/>
        <v>6</v>
      </c>
      <c r="L120" s="42">
        <f t="shared" si="142"/>
        <v>1135000</v>
      </c>
      <c r="M120" s="41">
        <f t="shared" si="142"/>
        <v>33</v>
      </c>
      <c r="N120" s="42">
        <f t="shared" si="142"/>
        <v>6160762</v>
      </c>
      <c r="O120" s="41">
        <f t="shared" si="142"/>
        <v>0</v>
      </c>
      <c r="P120" s="42">
        <f t="shared" si="142"/>
        <v>0</v>
      </c>
      <c r="Q120" s="41">
        <f t="shared" si="142"/>
        <v>0</v>
      </c>
      <c r="R120" s="42">
        <f t="shared" si="142"/>
        <v>0</v>
      </c>
      <c r="S120" s="45">
        <f t="shared" si="142"/>
        <v>101</v>
      </c>
      <c r="T120" s="45">
        <f t="shared" si="142"/>
        <v>18601837</v>
      </c>
      <c r="U120" s="46">
        <f t="shared" ref="U120:V120" si="143">SUM(C120+G120+I120+K120+M120+O120+Q120+S120)</f>
        <v>2071</v>
      </c>
      <c r="V120" s="47">
        <f t="shared" si="143"/>
        <v>378765822</v>
      </c>
      <c r="W120" s="54">
        <f>SUM(W108:W119)</f>
        <v>111</v>
      </c>
      <c r="X120" s="55">
        <f>W120/'Single-Family'!U107</f>
        <v>0.05663265306</v>
      </c>
      <c r="Y120" s="56">
        <f>SUM(Y108:Y119)</f>
        <v>43977299</v>
      </c>
      <c r="Z120" s="55">
        <f>Y120/'Single-Family'!V107</f>
        <v>0.1313584427</v>
      </c>
      <c r="AA120" s="56">
        <f t="shared" ref="AA120:AA121" si="145">Y120</f>
        <v>43977299</v>
      </c>
      <c r="AB120" s="36"/>
      <c r="AC120" s="36"/>
      <c r="AD120" s="36"/>
      <c r="AE120" s="36"/>
      <c r="AF120" s="36"/>
      <c r="AG120" s="36"/>
      <c r="AH120" s="36"/>
      <c r="AI120" s="36"/>
      <c r="AJ120" s="36"/>
      <c r="AK120" s="36"/>
      <c r="AL120" s="36"/>
      <c r="AM120" s="36"/>
      <c r="AN120" s="36"/>
      <c r="AO120" s="36"/>
      <c r="AP120" s="36"/>
      <c r="AQ120" s="36"/>
      <c r="AR120" s="36"/>
    </row>
    <row r="121" ht="12.75" customHeight="1">
      <c r="A121" s="15" t="s">
        <v>19</v>
      </c>
      <c r="B121" s="24">
        <v>2013.0</v>
      </c>
      <c r="C121" s="25">
        <v>0.0</v>
      </c>
      <c r="D121" s="26">
        <v>0.0</v>
      </c>
      <c r="E121" s="27"/>
      <c r="F121" s="28"/>
      <c r="G121" s="25">
        <v>108.0</v>
      </c>
      <c r="H121" s="26">
        <v>1.6309974E7</v>
      </c>
      <c r="I121" s="25">
        <v>49.0</v>
      </c>
      <c r="J121" s="26">
        <v>1.4589168E7</v>
      </c>
      <c r="K121" s="25">
        <v>0.0</v>
      </c>
      <c r="L121" s="26">
        <v>0.0</v>
      </c>
      <c r="M121" s="25">
        <v>3.0</v>
      </c>
      <c r="N121" s="26">
        <v>489868.0</v>
      </c>
      <c r="O121" s="25">
        <v>0.0</v>
      </c>
      <c r="P121" s="26">
        <v>0.0</v>
      </c>
      <c r="Q121" s="25">
        <v>0.0</v>
      </c>
      <c r="R121" s="26">
        <v>0.0</v>
      </c>
      <c r="S121" s="29">
        <v>6.0</v>
      </c>
      <c r="T121" s="29">
        <v>1228684.0</v>
      </c>
      <c r="U121" s="30">
        <f t="shared" ref="U121:V121" si="144">SUM(C121+G121+I121+K121+M121+O121+Q121+S121)</f>
        <v>166</v>
      </c>
      <c r="V121" s="31">
        <f t="shared" si="144"/>
        <v>32617694</v>
      </c>
      <c r="W121" s="51">
        <f>U121-'Single-Family'!U108</f>
        <v>57</v>
      </c>
      <c r="X121" s="52">
        <f>W121/'Single-Family'!U108</f>
        <v>0.5229357798</v>
      </c>
      <c r="Y121" s="53">
        <f>V121-'Single-Family'!V108</f>
        <v>12700286</v>
      </c>
      <c r="Z121" s="52">
        <f>Y121/'Single-Family'!V108</f>
        <v>0.6376475292</v>
      </c>
      <c r="AA121" s="53">
        <f t="shared" si="145"/>
        <v>12700286</v>
      </c>
      <c r="AB121" s="36"/>
      <c r="AC121" s="36"/>
      <c r="AD121" s="36"/>
      <c r="AE121" s="36"/>
      <c r="AF121" s="36"/>
      <c r="AG121" s="36"/>
      <c r="AH121" s="36"/>
      <c r="AI121" s="36"/>
      <c r="AJ121" s="36"/>
      <c r="AK121" s="36"/>
      <c r="AL121" s="36"/>
      <c r="AM121" s="36"/>
      <c r="AN121" s="36"/>
      <c r="AO121" s="36"/>
      <c r="AP121" s="36"/>
      <c r="AQ121" s="36"/>
      <c r="AR121" s="36"/>
    </row>
    <row r="122" ht="12.75" customHeight="1">
      <c r="A122" s="15" t="s">
        <v>20</v>
      </c>
      <c r="B122" s="24">
        <v>2013.0</v>
      </c>
      <c r="C122" s="25">
        <v>0.0</v>
      </c>
      <c r="D122" s="26">
        <v>0.0</v>
      </c>
      <c r="E122" s="27"/>
      <c r="F122" s="28"/>
      <c r="G122" s="25">
        <v>133.0</v>
      </c>
      <c r="H122" s="26">
        <v>1.8367668E7</v>
      </c>
      <c r="I122" s="25">
        <v>39.0</v>
      </c>
      <c r="J122" s="26">
        <v>9286862.0</v>
      </c>
      <c r="K122" s="25">
        <v>0.0</v>
      </c>
      <c r="L122" s="26">
        <v>0.0</v>
      </c>
      <c r="M122" s="25">
        <v>1.0</v>
      </c>
      <c r="N122" s="26">
        <v>180000.0</v>
      </c>
      <c r="O122" s="25">
        <v>0.0</v>
      </c>
      <c r="P122" s="26">
        <v>0.0</v>
      </c>
      <c r="Q122" s="25">
        <v>0.0</v>
      </c>
      <c r="R122" s="26">
        <v>0.0</v>
      </c>
      <c r="S122" s="29">
        <v>4.0</v>
      </c>
      <c r="T122" s="29">
        <v>1024225.0</v>
      </c>
      <c r="U122" s="30">
        <f t="shared" ref="U122:V122" si="146">SUM(C122+G122+I122+K122+M122+O122+Q122+S122)</f>
        <v>177</v>
      </c>
      <c r="V122" s="31">
        <f t="shared" si="146"/>
        <v>28858755</v>
      </c>
      <c r="W122" s="51">
        <f>U122-'Single-Family'!U109</f>
        <v>49</v>
      </c>
      <c r="X122" s="52">
        <f>W122/'Single-Family'!U109</f>
        <v>0.3828125</v>
      </c>
      <c r="Y122" s="53">
        <f>V122-'Single-Family'!V109</f>
        <v>6399861</v>
      </c>
      <c r="Z122" s="52">
        <f>Y122/'Single-Family'!V109</f>
        <v>0.2849588675</v>
      </c>
      <c r="AA122" s="53">
        <f t="shared" ref="AA122:AA132" si="148">AA121+Y122</f>
        <v>19100147</v>
      </c>
      <c r="AB122" s="36"/>
      <c r="AC122" s="36"/>
      <c r="AD122" s="36"/>
      <c r="AE122" s="36"/>
      <c r="AF122" s="36"/>
      <c r="AG122" s="36"/>
      <c r="AH122" s="36"/>
      <c r="AI122" s="36"/>
      <c r="AJ122" s="36"/>
      <c r="AK122" s="36"/>
      <c r="AL122" s="36"/>
      <c r="AM122" s="36"/>
      <c r="AN122" s="36"/>
      <c r="AO122" s="36"/>
      <c r="AP122" s="36"/>
      <c r="AQ122" s="36"/>
      <c r="AR122" s="36"/>
    </row>
    <row r="123" ht="12.75" customHeight="1">
      <c r="A123" s="15" t="s">
        <v>21</v>
      </c>
      <c r="B123" s="24">
        <v>2013.0</v>
      </c>
      <c r="C123" s="25">
        <v>1.0</v>
      </c>
      <c r="D123" s="26">
        <v>83560.0</v>
      </c>
      <c r="E123" s="27"/>
      <c r="F123" s="28"/>
      <c r="G123" s="25">
        <v>118.0</v>
      </c>
      <c r="H123" s="26">
        <v>1.9793205E7</v>
      </c>
      <c r="I123" s="25">
        <v>72.0</v>
      </c>
      <c r="J123" s="26">
        <v>1.9145789E7</v>
      </c>
      <c r="K123" s="25">
        <v>0.0</v>
      </c>
      <c r="L123" s="26">
        <v>0.0</v>
      </c>
      <c r="M123" s="25">
        <v>7.0</v>
      </c>
      <c r="N123" s="26">
        <v>1200077.0</v>
      </c>
      <c r="O123" s="25">
        <v>0.0</v>
      </c>
      <c r="P123" s="26">
        <v>0.0</v>
      </c>
      <c r="Q123" s="25">
        <v>0.0</v>
      </c>
      <c r="R123" s="26">
        <v>0.0</v>
      </c>
      <c r="S123" s="29">
        <v>10.0</v>
      </c>
      <c r="T123" s="29">
        <v>1880483.0</v>
      </c>
      <c r="U123" s="30">
        <f t="shared" ref="U123:V123" si="147">SUM(C123+G123+I123+K123+M123+O123+Q123+S123)</f>
        <v>208</v>
      </c>
      <c r="V123" s="31">
        <f t="shared" si="147"/>
        <v>42103114</v>
      </c>
      <c r="W123" s="51">
        <f>U123-'Single-Family'!U110</f>
        <v>38</v>
      </c>
      <c r="X123" s="52">
        <f>W123/'Single-Family'!U110</f>
        <v>0.2235294118</v>
      </c>
      <c r="Y123" s="53">
        <f>V123-'Single-Family'!V110</f>
        <v>11614806</v>
      </c>
      <c r="Z123" s="52">
        <f>Y123/'Single-Family'!V110</f>
        <v>0.3809593501</v>
      </c>
      <c r="AA123" s="53">
        <f t="shared" si="148"/>
        <v>30714953</v>
      </c>
      <c r="AB123" s="36"/>
      <c r="AC123" s="36"/>
      <c r="AD123" s="36"/>
      <c r="AE123" s="36"/>
      <c r="AF123" s="36"/>
      <c r="AG123" s="36"/>
      <c r="AH123" s="36"/>
      <c r="AI123" s="36"/>
      <c r="AJ123" s="36"/>
      <c r="AK123" s="36"/>
      <c r="AL123" s="36"/>
      <c r="AM123" s="36"/>
      <c r="AN123" s="36"/>
      <c r="AO123" s="36"/>
      <c r="AP123" s="36"/>
      <c r="AQ123" s="36"/>
      <c r="AR123" s="36"/>
    </row>
    <row r="124" ht="12.75" customHeight="1">
      <c r="A124" s="15" t="s">
        <v>22</v>
      </c>
      <c r="B124" s="24">
        <v>2013.0</v>
      </c>
      <c r="C124" s="25">
        <v>3.0</v>
      </c>
      <c r="D124" s="26">
        <v>369294.0</v>
      </c>
      <c r="E124" s="27"/>
      <c r="F124" s="28"/>
      <c r="G124" s="25">
        <v>135.0</v>
      </c>
      <c r="H124" s="26">
        <v>1.9942301E7</v>
      </c>
      <c r="I124" s="25">
        <v>105.0</v>
      </c>
      <c r="J124" s="26">
        <v>2.5303647E7</v>
      </c>
      <c r="K124" s="25">
        <v>0.0</v>
      </c>
      <c r="L124" s="26">
        <v>0.0</v>
      </c>
      <c r="M124" s="25">
        <v>5.0</v>
      </c>
      <c r="N124" s="26">
        <v>920216.0</v>
      </c>
      <c r="O124" s="25">
        <v>0.0</v>
      </c>
      <c r="P124" s="26">
        <v>0.0</v>
      </c>
      <c r="Q124" s="25">
        <v>0.0</v>
      </c>
      <c r="R124" s="26">
        <v>0.0</v>
      </c>
      <c r="S124" s="29">
        <v>8.0</v>
      </c>
      <c r="T124" s="29">
        <v>1428024.0</v>
      </c>
      <c r="U124" s="30">
        <f t="shared" ref="U124:V124" si="149">SUM(C124+G124+I124+K124+M124+O124+Q124+S124)</f>
        <v>256</v>
      </c>
      <c r="V124" s="31">
        <f t="shared" si="149"/>
        <v>47963482</v>
      </c>
      <c r="W124" s="51">
        <f>U124-'Single-Family'!U111</f>
        <v>82</v>
      </c>
      <c r="X124" s="52">
        <f>W124/'Single-Family'!U111</f>
        <v>0.4712643678</v>
      </c>
      <c r="Y124" s="53">
        <f>V124-'Single-Family'!V111</f>
        <v>15574418</v>
      </c>
      <c r="Z124" s="52">
        <f>Y124/'Single-Family'!V111</f>
        <v>0.4808542167</v>
      </c>
      <c r="AA124" s="53">
        <f t="shared" si="148"/>
        <v>46289371</v>
      </c>
      <c r="AB124" s="36"/>
      <c r="AC124" s="36"/>
      <c r="AD124" s="36"/>
      <c r="AE124" s="36"/>
      <c r="AF124" s="36"/>
      <c r="AG124" s="36"/>
      <c r="AH124" s="36"/>
      <c r="AI124" s="36"/>
      <c r="AJ124" s="36"/>
      <c r="AK124" s="36"/>
      <c r="AL124" s="36"/>
      <c r="AM124" s="36"/>
      <c r="AN124" s="36"/>
      <c r="AO124" s="36"/>
      <c r="AP124" s="36"/>
      <c r="AQ124" s="36"/>
      <c r="AR124" s="36"/>
    </row>
    <row r="125" ht="12.75" customHeight="1">
      <c r="A125" s="15" t="s">
        <v>23</v>
      </c>
      <c r="B125" s="24">
        <v>2013.0</v>
      </c>
      <c r="C125" s="25">
        <v>1.0</v>
      </c>
      <c r="D125" s="26">
        <v>86484.0</v>
      </c>
      <c r="E125" s="27"/>
      <c r="F125" s="28"/>
      <c r="G125" s="25">
        <v>171.0</v>
      </c>
      <c r="H125" s="26">
        <v>2.3166872E7</v>
      </c>
      <c r="I125" s="25">
        <v>94.0</v>
      </c>
      <c r="J125" s="26">
        <v>2.4068969E7</v>
      </c>
      <c r="K125" s="25">
        <v>0.0</v>
      </c>
      <c r="L125" s="26">
        <v>0.0</v>
      </c>
      <c r="M125" s="25">
        <v>9.0</v>
      </c>
      <c r="N125" s="26">
        <v>1425238.0</v>
      </c>
      <c r="O125" s="25">
        <v>0.0</v>
      </c>
      <c r="P125" s="26">
        <v>0.0</v>
      </c>
      <c r="Q125" s="25">
        <v>0.0</v>
      </c>
      <c r="R125" s="26">
        <v>0.0</v>
      </c>
      <c r="S125" s="29">
        <v>9.0</v>
      </c>
      <c r="T125" s="29">
        <v>1916808.0</v>
      </c>
      <c r="U125" s="30">
        <f t="shared" ref="U125:V125" si="150">SUM(C125+G125+I125+K125+M125+O125+Q125+S125)</f>
        <v>284</v>
      </c>
      <c r="V125" s="31">
        <f t="shared" si="150"/>
        <v>50664371</v>
      </c>
      <c r="W125" s="51">
        <f>U125-'Single-Family'!U112</f>
        <v>66</v>
      </c>
      <c r="X125" s="52">
        <f>W125/'Single-Family'!U112</f>
        <v>0.3027522936</v>
      </c>
      <c r="Y125" s="53">
        <f>V125-'Single-Family'!V112</f>
        <v>12437829</v>
      </c>
      <c r="Z125" s="52">
        <f>Y125/'Single-Family'!V112</f>
        <v>0.3253715442</v>
      </c>
      <c r="AA125" s="53">
        <f t="shared" si="148"/>
        <v>58727200</v>
      </c>
      <c r="AB125" s="36"/>
      <c r="AC125" s="36"/>
      <c r="AD125" s="36"/>
      <c r="AE125" s="36"/>
      <c r="AF125" s="36"/>
      <c r="AG125" s="36"/>
      <c r="AH125" s="36"/>
      <c r="AI125" s="36"/>
      <c r="AJ125" s="36"/>
      <c r="AK125" s="36"/>
      <c r="AL125" s="36"/>
      <c r="AM125" s="36"/>
      <c r="AN125" s="36"/>
      <c r="AO125" s="36"/>
      <c r="AP125" s="36"/>
      <c r="AQ125" s="36"/>
      <c r="AR125" s="36"/>
    </row>
    <row r="126" ht="12.75" customHeight="1">
      <c r="A126" s="15" t="s">
        <v>32</v>
      </c>
      <c r="B126" s="24">
        <v>2013.0</v>
      </c>
      <c r="C126" s="25">
        <v>1.0</v>
      </c>
      <c r="D126" s="26">
        <v>107693.0</v>
      </c>
      <c r="E126" s="27"/>
      <c r="F126" s="28"/>
      <c r="G126" s="25">
        <v>146.0</v>
      </c>
      <c r="H126" s="26">
        <v>1.9653408E7</v>
      </c>
      <c r="I126" s="25">
        <v>109.0</v>
      </c>
      <c r="J126" s="26">
        <v>2.5577794E7</v>
      </c>
      <c r="K126" s="25">
        <v>0.0</v>
      </c>
      <c r="L126" s="26">
        <v>0.0</v>
      </c>
      <c r="M126" s="25">
        <v>6.0</v>
      </c>
      <c r="N126" s="26">
        <v>1323928.0</v>
      </c>
      <c r="O126" s="25">
        <v>0.0</v>
      </c>
      <c r="P126" s="26">
        <v>0.0</v>
      </c>
      <c r="Q126" s="25">
        <v>0.0</v>
      </c>
      <c r="R126" s="26">
        <v>0.0</v>
      </c>
      <c r="S126" s="29">
        <v>10.0</v>
      </c>
      <c r="T126" s="29">
        <v>1974999.0</v>
      </c>
      <c r="U126" s="30">
        <f t="shared" ref="U126:V126" si="151">SUM(C126+G126+I126+K126+M126+O126+Q126+S126)</f>
        <v>272</v>
      </c>
      <c r="V126" s="31">
        <f t="shared" si="151"/>
        <v>48637822</v>
      </c>
      <c r="W126" s="51">
        <f>U126-'Single-Family'!U113</f>
        <v>71</v>
      </c>
      <c r="X126" s="52">
        <f>W126/'Single-Family'!U113</f>
        <v>0.3532338308</v>
      </c>
      <c r="Y126" s="53">
        <f>V126-'Single-Family'!V113</f>
        <v>11450686</v>
      </c>
      <c r="Z126" s="52">
        <f>Y126/'Single-Family'!V113</f>
        <v>0.3079206207</v>
      </c>
      <c r="AA126" s="53">
        <f t="shared" si="148"/>
        <v>70177886</v>
      </c>
      <c r="AB126" s="36"/>
      <c r="AC126" s="36"/>
      <c r="AD126" s="36"/>
      <c r="AE126" s="36"/>
      <c r="AF126" s="36"/>
      <c r="AG126" s="36"/>
      <c r="AH126" s="36"/>
      <c r="AI126" s="36"/>
      <c r="AJ126" s="36"/>
      <c r="AK126" s="36"/>
      <c r="AL126" s="36"/>
      <c r="AM126" s="36"/>
      <c r="AN126" s="36"/>
      <c r="AO126" s="36"/>
      <c r="AP126" s="36"/>
      <c r="AQ126" s="36"/>
      <c r="AR126" s="36"/>
    </row>
    <row r="127" ht="12.75" customHeight="1">
      <c r="A127" s="15" t="s">
        <v>25</v>
      </c>
      <c r="B127" s="24">
        <v>2013.0</v>
      </c>
      <c r="C127" s="25">
        <v>2.0</v>
      </c>
      <c r="D127" s="26">
        <v>641000.0</v>
      </c>
      <c r="E127" s="27"/>
      <c r="F127" s="28"/>
      <c r="G127" s="25">
        <v>135.0</v>
      </c>
      <c r="H127" s="26">
        <v>2.1453348E7</v>
      </c>
      <c r="I127" s="25">
        <v>90.0</v>
      </c>
      <c r="J127" s="26">
        <v>2.1809492E7</v>
      </c>
      <c r="K127" s="25">
        <v>0.0</v>
      </c>
      <c r="L127" s="26">
        <v>0.0</v>
      </c>
      <c r="M127" s="25">
        <v>5.0</v>
      </c>
      <c r="N127" s="26">
        <v>846028.0</v>
      </c>
      <c r="O127" s="25">
        <v>0.0</v>
      </c>
      <c r="P127" s="26">
        <v>0.0</v>
      </c>
      <c r="Q127" s="25">
        <v>0.0</v>
      </c>
      <c r="R127" s="26">
        <v>0.0</v>
      </c>
      <c r="S127" s="29">
        <v>8.0</v>
      </c>
      <c r="T127" s="29">
        <v>1483606.0</v>
      </c>
      <c r="U127" s="30">
        <f t="shared" ref="U127:V127" si="152">SUM(C127+G127+I127+K127+M127+O127+Q127+S127)</f>
        <v>240</v>
      </c>
      <c r="V127" s="31">
        <f t="shared" si="152"/>
        <v>46233474</v>
      </c>
      <c r="W127" s="51">
        <f>U127-'Single-Family'!U114</f>
        <v>62</v>
      </c>
      <c r="X127" s="52">
        <f>W127/'Single-Family'!U114</f>
        <v>0.3483146067</v>
      </c>
      <c r="Y127" s="53">
        <f>V127-'Single-Family'!V114</f>
        <v>15261164</v>
      </c>
      <c r="Z127" s="52">
        <f>Y127/'Single-Family'!V114</f>
        <v>0.4927357372</v>
      </c>
      <c r="AA127" s="53">
        <f t="shared" si="148"/>
        <v>85439050</v>
      </c>
      <c r="AB127" s="36"/>
      <c r="AC127" s="36"/>
      <c r="AD127" s="36"/>
      <c r="AE127" s="36"/>
      <c r="AF127" s="36"/>
      <c r="AG127" s="36"/>
      <c r="AH127" s="36"/>
      <c r="AI127" s="36"/>
      <c r="AJ127" s="36"/>
      <c r="AK127" s="36"/>
      <c r="AL127" s="36"/>
      <c r="AM127" s="36"/>
      <c r="AN127" s="36"/>
      <c r="AO127" s="36"/>
      <c r="AP127" s="36"/>
      <c r="AQ127" s="36"/>
      <c r="AR127" s="36"/>
    </row>
    <row r="128" ht="12.75" customHeight="1">
      <c r="A128" s="15" t="s">
        <v>26</v>
      </c>
      <c r="B128" s="24">
        <v>2013.0</v>
      </c>
      <c r="C128" s="25">
        <v>0.0</v>
      </c>
      <c r="D128" s="26">
        <v>0.0</v>
      </c>
      <c r="E128" s="27"/>
      <c r="F128" s="28"/>
      <c r="G128" s="25">
        <v>125.0</v>
      </c>
      <c r="H128" s="26">
        <v>1.9216404E7</v>
      </c>
      <c r="I128" s="25">
        <v>79.0</v>
      </c>
      <c r="J128" s="26">
        <v>1.9696448E7</v>
      </c>
      <c r="K128" s="25">
        <v>0.0</v>
      </c>
      <c r="L128" s="26">
        <v>0.0</v>
      </c>
      <c r="M128" s="25">
        <v>12.0</v>
      </c>
      <c r="N128" s="26">
        <v>1417538.0</v>
      </c>
      <c r="O128" s="25">
        <v>0.0</v>
      </c>
      <c r="P128" s="26">
        <v>0.0</v>
      </c>
      <c r="Q128" s="25">
        <v>0.0</v>
      </c>
      <c r="R128" s="26">
        <v>0.0</v>
      </c>
      <c r="S128" s="29">
        <v>7.0</v>
      </c>
      <c r="T128" s="29">
        <v>1445711.0</v>
      </c>
      <c r="U128" s="30">
        <f t="shared" ref="U128:V128" si="153">SUM(C128+G128+I128+K128+M128+O128+Q128+S128)</f>
        <v>223</v>
      </c>
      <c r="V128" s="31">
        <f t="shared" si="153"/>
        <v>41776101</v>
      </c>
      <c r="W128" s="51">
        <f>U128-'Single-Family'!U115</f>
        <v>15</v>
      </c>
      <c r="X128" s="52">
        <f>W128/'Single-Family'!U115</f>
        <v>0.07211538462</v>
      </c>
      <c r="Y128" s="53">
        <f>V128-'Single-Family'!V115</f>
        <v>4086316</v>
      </c>
      <c r="Z128" s="52">
        <f>Y128/'Single-Family'!V115</f>
        <v>0.1084197217</v>
      </c>
      <c r="AA128" s="53">
        <f t="shared" si="148"/>
        <v>89525366</v>
      </c>
      <c r="AB128" s="36"/>
      <c r="AC128" s="36"/>
      <c r="AD128" s="36"/>
      <c r="AE128" s="36"/>
      <c r="AF128" s="36"/>
      <c r="AG128" s="36"/>
      <c r="AH128" s="36"/>
      <c r="AI128" s="36"/>
      <c r="AJ128" s="36"/>
      <c r="AK128" s="36"/>
      <c r="AL128" s="36"/>
      <c r="AM128" s="36"/>
      <c r="AN128" s="36"/>
      <c r="AO128" s="36"/>
      <c r="AP128" s="36"/>
      <c r="AQ128" s="36"/>
      <c r="AR128" s="36"/>
    </row>
    <row r="129" ht="12.75" customHeight="1">
      <c r="A129" s="15" t="s">
        <v>27</v>
      </c>
      <c r="B129" s="24">
        <v>2013.0</v>
      </c>
      <c r="C129" s="25">
        <v>3.0</v>
      </c>
      <c r="D129" s="26">
        <v>304843.0</v>
      </c>
      <c r="E129" s="27"/>
      <c r="F129" s="28"/>
      <c r="G129" s="25">
        <v>122.0</v>
      </c>
      <c r="H129" s="26">
        <v>1.9218904E7</v>
      </c>
      <c r="I129" s="25">
        <v>66.0</v>
      </c>
      <c r="J129" s="26">
        <v>1.5420036E7</v>
      </c>
      <c r="K129" s="25">
        <v>0.0</v>
      </c>
      <c r="L129" s="26">
        <v>0.0</v>
      </c>
      <c r="M129" s="25">
        <v>4.0</v>
      </c>
      <c r="N129" s="26">
        <v>4438226.0</v>
      </c>
      <c r="O129" s="25">
        <v>0.0</v>
      </c>
      <c r="P129" s="26">
        <v>0.0</v>
      </c>
      <c r="Q129" s="25">
        <v>0.0</v>
      </c>
      <c r="R129" s="26">
        <v>0.0</v>
      </c>
      <c r="S129" s="29">
        <v>6.0</v>
      </c>
      <c r="T129" s="29">
        <v>1217460.0</v>
      </c>
      <c r="U129" s="30">
        <f t="shared" ref="U129:V129" si="154">SUM(C129+G129+I129+K129+M129+O129+Q129+S129)</f>
        <v>201</v>
      </c>
      <c r="V129" s="31">
        <f t="shared" si="154"/>
        <v>40599469</v>
      </c>
      <c r="W129" s="51">
        <f>U129-'Single-Family'!U116</f>
        <v>-17</v>
      </c>
      <c r="X129" s="52">
        <f>W129/'Single-Family'!U116</f>
        <v>-0.07798165138</v>
      </c>
      <c r="Y129" s="53">
        <f>V129-'Single-Family'!V116</f>
        <v>1431158</v>
      </c>
      <c r="Z129" s="52">
        <f>Y129/'Single-Family'!V116</f>
        <v>0.03653867025</v>
      </c>
      <c r="AA129" s="53">
        <f t="shared" si="148"/>
        <v>90956524</v>
      </c>
      <c r="AB129" s="36"/>
      <c r="AC129" s="36"/>
      <c r="AD129" s="36"/>
      <c r="AE129" s="36"/>
      <c r="AF129" s="36"/>
      <c r="AG129" s="36"/>
      <c r="AH129" s="36"/>
      <c r="AI129" s="36"/>
      <c r="AJ129" s="36"/>
      <c r="AK129" s="36"/>
      <c r="AL129" s="36"/>
      <c r="AM129" s="36"/>
      <c r="AN129" s="36"/>
      <c r="AO129" s="36"/>
      <c r="AP129" s="36"/>
      <c r="AQ129" s="36"/>
      <c r="AR129" s="36"/>
    </row>
    <row r="130" ht="12.75" customHeight="1">
      <c r="A130" s="15" t="s">
        <v>28</v>
      </c>
      <c r="B130" s="24">
        <v>2013.0</v>
      </c>
      <c r="C130" s="25">
        <v>3.0</v>
      </c>
      <c r="D130" s="26">
        <v>399719.0</v>
      </c>
      <c r="E130" s="27"/>
      <c r="F130" s="28"/>
      <c r="G130" s="25">
        <v>151.0</v>
      </c>
      <c r="H130" s="26">
        <v>2.059389E7</v>
      </c>
      <c r="I130" s="25">
        <v>105.0</v>
      </c>
      <c r="J130" s="26">
        <v>2.4712811E7</v>
      </c>
      <c r="K130" s="25">
        <v>0.0</v>
      </c>
      <c r="L130" s="26">
        <v>0.0</v>
      </c>
      <c r="M130" s="25">
        <v>2.0</v>
      </c>
      <c r="N130" s="26">
        <v>463538.0</v>
      </c>
      <c r="O130" s="25">
        <v>0.0</v>
      </c>
      <c r="P130" s="26">
        <v>0.0</v>
      </c>
      <c r="Q130" s="25">
        <v>0.0</v>
      </c>
      <c r="R130" s="26">
        <v>0.0</v>
      </c>
      <c r="S130" s="29">
        <v>5.0</v>
      </c>
      <c r="T130" s="29">
        <v>1186205.0</v>
      </c>
      <c r="U130" s="30">
        <f t="shared" ref="U130:V130" si="155">SUM(C130+G130+I130+K130+M130+O130+Q130+S130)</f>
        <v>266</v>
      </c>
      <c r="V130" s="31">
        <f t="shared" si="155"/>
        <v>47356163</v>
      </c>
      <c r="W130" s="51">
        <f>U130-'Single-Family'!U117</f>
        <v>117</v>
      </c>
      <c r="X130" s="52">
        <f>W130/'Single-Family'!U117</f>
        <v>0.7852348993</v>
      </c>
      <c r="Y130" s="53">
        <f>V130-'Single-Family'!V117</f>
        <v>20176157</v>
      </c>
      <c r="Z130" s="52">
        <f>Y130/'Single-Family'!V117</f>
        <v>0.7423161349</v>
      </c>
      <c r="AA130" s="53">
        <f t="shared" si="148"/>
        <v>111132681</v>
      </c>
      <c r="AB130" s="36"/>
      <c r="AC130" s="36"/>
      <c r="AD130" s="36"/>
      <c r="AE130" s="36"/>
      <c r="AF130" s="36"/>
      <c r="AG130" s="36"/>
      <c r="AH130" s="36"/>
      <c r="AI130" s="36"/>
      <c r="AJ130" s="36"/>
      <c r="AK130" s="36"/>
      <c r="AL130" s="36"/>
      <c r="AM130" s="36"/>
      <c r="AN130" s="36"/>
      <c r="AO130" s="36"/>
      <c r="AP130" s="36"/>
      <c r="AQ130" s="36"/>
      <c r="AR130" s="36"/>
    </row>
    <row r="131" ht="12.75" customHeight="1">
      <c r="A131" s="15" t="s">
        <v>29</v>
      </c>
      <c r="B131" s="24">
        <v>2013.0</v>
      </c>
      <c r="C131" s="25">
        <v>2.0</v>
      </c>
      <c r="D131" s="26">
        <v>194111.0</v>
      </c>
      <c r="E131" s="27"/>
      <c r="F131" s="28"/>
      <c r="G131" s="25">
        <v>76.0</v>
      </c>
      <c r="H131" s="26">
        <v>1.3777496E7</v>
      </c>
      <c r="I131" s="25">
        <v>67.0</v>
      </c>
      <c r="J131" s="26">
        <v>1.7886665E7</v>
      </c>
      <c r="K131" s="25">
        <v>0.0</v>
      </c>
      <c r="L131" s="26">
        <v>0.0</v>
      </c>
      <c r="M131" s="25">
        <v>5.0</v>
      </c>
      <c r="N131" s="26">
        <v>971238.0</v>
      </c>
      <c r="O131" s="25">
        <v>0.0</v>
      </c>
      <c r="P131" s="26">
        <v>0.0</v>
      </c>
      <c r="Q131" s="25">
        <v>0.0</v>
      </c>
      <c r="R131" s="26">
        <v>0.0</v>
      </c>
      <c r="S131" s="29">
        <v>4.0</v>
      </c>
      <c r="T131" s="29">
        <v>815207.0</v>
      </c>
      <c r="U131" s="30">
        <f t="shared" ref="U131:V131" si="156">SUM(C131+G131+I131+K131+M131+O131+Q131+S131)</f>
        <v>154</v>
      </c>
      <c r="V131" s="31">
        <f t="shared" si="156"/>
        <v>33644717</v>
      </c>
      <c r="W131" s="51">
        <f>U131-'Single-Family'!U118</f>
        <v>-22</v>
      </c>
      <c r="X131" s="52">
        <f>W131/'Single-Family'!U118</f>
        <v>-0.125</v>
      </c>
      <c r="Y131" s="53">
        <f>V131-'Single-Family'!V118</f>
        <v>-3648897</v>
      </c>
      <c r="Z131" s="52">
        <f>Y131/'Single-Family'!V118</f>
        <v>-0.09784240809</v>
      </c>
      <c r="AA131" s="53">
        <f t="shared" si="148"/>
        <v>107483784</v>
      </c>
      <c r="AB131" s="36"/>
      <c r="AC131" s="36"/>
      <c r="AD131" s="36"/>
      <c r="AE131" s="36"/>
      <c r="AF131" s="36"/>
      <c r="AG131" s="36"/>
      <c r="AH131" s="36"/>
      <c r="AI131" s="36"/>
      <c r="AJ131" s="36"/>
      <c r="AK131" s="36"/>
      <c r="AL131" s="36"/>
      <c r="AM131" s="36"/>
      <c r="AN131" s="36"/>
      <c r="AO131" s="36"/>
      <c r="AP131" s="36"/>
      <c r="AQ131" s="36"/>
      <c r="AR131" s="36"/>
    </row>
    <row r="132" ht="12.75" customHeight="1">
      <c r="A132" s="15" t="s">
        <v>30</v>
      </c>
      <c r="B132" s="24">
        <v>2013.0</v>
      </c>
      <c r="C132" s="25">
        <v>0.0</v>
      </c>
      <c r="D132" s="26">
        <v>0.0</v>
      </c>
      <c r="E132" s="27"/>
      <c r="F132" s="28"/>
      <c r="G132" s="25">
        <v>112.0</v>
      </c>
      <c r="H132" s="26">
        <v>1.90757E7</v>
      </c>
      <c r="I132" s="25">
        <v>61.0</v>
      </c>
      <c r="J132" s="26">
        <v>1.5474076E7</v>
      </c>
      <c r="K132" s="25">
        <v>0.0</v>
      </c>
      <c r="L132" s="26">
        <v>0.0</v>
      </c>
      <c r="M132" s="25">
        <v>0.0</v>
      </c>
      <c r="N132" s="26">
        <v>0.0</v>
      </c>
      <c r="O132" s="25">
        <v>0.0</v>
      </c>
      <c r="P132" s="26">
        <v>0.0</v>
      </c>
      <c r="Q132" s="25">
        <v>0.0</v>
      </c>
      <c r="R132" s="26">
        <v>0.0</v>
      </c>
      <c r="S132" s="29">
        <v>3.0</v>
      </c>
      <c r="T132" s="29">
        <v>559045.0</v>
      </c>
      <c r="U132" s="30">
        <f t="shared" ref="U132:V132" si="157">SUM(C132+G132+I132+K132+M132+O132+Q132+S132)</f>
        <v>176</v>
      </c>
      <c r="V132" s="31">
        <f t="shared" si="157"/>
        <v>35108821</v>
      </c>
      <c r="W132" s="51">
        <f>U132-'Single-Family'!U119</f>
        <v>34</v>
      </c>
      <c r="X132" s="52">
        <f>W132/'Single-Family'!U119</f>
        <v>0.2394366197</v>
      </c>
      <c r="Y132" s="53">
        <f>V132-'Single-Family'!V119</f>
        <v>9314377</v>
      </c>
      <c r="Z132" s="52">
        <f>Y132/'Single-Family'!V119</f>
        <v>0.3611001268</v>
      </c>
      <c r="AA132" s="53">
        <f t="shared" si="148"/>
        <v>116798161</v>
      </c>
      <c r="AB132" s="36"/>
      <c r="AC132" s="36"/>
      <c r="AD132" s="36"/>
      <c r="AE132" s="36"/>
      <c r="AF132" s="36"/>
      <c r="AG132" s="36"/>
      <c r="AH132" s="36"/>
      <c r="AI132" s="36"/>
      <c r="AJ132" s="36"/>
      <c r="AK132" s="36"/>
      <c r="AL132" s="36"/>
      <c r="AM132" s="36"/>
      <c r="AN132" s="36"/>
      <c r="AO132" s="36"/>
      <c r="AP132" s="36"/>
      <c r="AQ132" s="36"/>
      <c r="AR132" s="36"/>
    </row>
    <row r="133" ht="12.75" customHeight="1">
      <c r="A133" s="23" t="s">
        <v>31</v>
      </c>
      <c r="B133" s="40">
        <v>2013.0</v>
      </c>
      <c r="C133" s="41">
        <f t="shared" ref="C133:D133" si="158">SUM(C121:C132)</f>
        <v>16</v>
      </c>
      <c r="D133" s="42">
        <f t="shared" si="158"/>
        <v>2186704</v>
      </c>
      <c r="E133" s="43"/>
      <c r="F133" s="44"/>
      <c r="G133" s="41">
        <f t="shared" ref="G133:W133" si="159">SUM(G121:G132)</f>
        <v>1532</v>
      </c>
      <c r="H133" s="42">
        <f t="shared" si="159"/>
        <v>230569170</v>
      </c>
      <c r="I133" s="41">
        <f t="shared" si="159"/>
        <v>936</v>
      </c>
      <c r="J133" s="42">
        <f t="shared" si="159"/>
        <v>232971757</v>
      </c>
      <c r="K133" s="41">
        <f t="shared" si="159"/>
        <v>0</v>
      </c>
      <c r="L133" s="42">
        <f t="shared" si="159"/>
        <v>0</v>
      </c>
      <c r="M133" s="41">
        <f t="shared" si="159"/>
        <v>59</v>
      </c>
      <c r="N133" s="42">
        <f t="shared" si="159"/>
        <v>13675895</v>
      </c>
      <c r="O133" s="41">
        <f t="shared" si="159"/>
        <v>0</v>
      </c>
      <c r="P133" s="42">
        <f t="shared" si="159"/>
        <v>0</v>
      </c>
      <c r="Q133" s="41">
        <f t="shared" si="159"/>
        <v>0</v>
      </c>
      <c r="R133" s="42">
        <f t="shared" si="159"/>
        <v>0</v>
      </c>
      <c r="S133" s="45">
        <f t="shared" si="159"/>
        <v>80</v>
      </c>
      <c r="T133" s="45">
        <f t="shared" si="159"/>
        <v>16160457</v>
      </c>
      <c r="U133" s="46">
        <f t="shared" si="159"/>
        <v>2623</v>
      </c>
      <c r="V133" s="47">
        <f t="shared" si="159"/>
        <v>495563983</v>
      </c>
      <c r="W133" s="54">
        <f t="shared" si="159"/>
        <v>552</v>
      </c>
      <c r="X133" s="55">
        <f>W133/'Single-Family'!U120</f>
        <v>0.2665379044</v>
      </c>
      <c r="Y133" s="56">
        <f>SUM(Y121:Y132)</f>
        <v>116798161</v>
      </c>
      <c r="Z133" s="55">
        <f>Y133/'Single-Family'!V120</f>
        <v>0.3083651011</v>
      </c>
      <c r="AA133" s="56">
        <f t="shared" ref="AA133:AA134" si="161">Y133</f>
        <v>116798161</v>
      </c>
      <c r="AB133" s="36"/>
      <c r="AC133" s="15" t="s">
        <v>19</v>
      </c>
      <c r="AD133" s="15" t="s">
        <v>20</v>
      </c>
      <c r="AE133" s="15" t="s">
        <v>21</v>
      </c>
      <c r="AF133" s="15" t="s">
        <v>22</v>
      </c>
      <c r="AG133" s="15" t="s">
        <v>23</v>
      </c>
      <c r="AH133" s="15" t="s">
        <v>32</v>
      </c>
      <c r="AI133" s="15" t="s">
        <v>25</v>
      </c>
      <c r="AJ133" s="15" t="s">
        <v>26</v>
      </c>
      <c r="AK133" s="15" t="s">
        <v>27</v>
      </c>
      <c r="AL133" s="15" t="s">
        <v>28</v>
      </c>
      <c r="AM133" s="15" t="s">
        <v>29</v>
      </c>
      <c r="AN133" s="15" t="s">
        <v>30</v>
      </c>
      <c r="AO133" s="36"/>
      <c r="AP133" s="36"/>
      <c r="AQ133" s="36"/>
      <c r="AR133" s="36"/>
    </row>
    <row r="134" ht="12.75" customHeight="1">
      <c r="A134" s="15" t="s">
        <v>19</v>
      </c>
      <c r="B134" s="24">
        <v>2014.0</v>
      </c>
      <c r="C134" s="25">
        <v>1.0</v>
      </c>
      <c r="D134" s="26">
        <v>187602.0</v>
      </c>
      <c r="E134" s="27"/>
      <c r="F134" s="28"/>
      <c r="G134" s="25">
        <v>74.0</v>
      </c>
      <c r="H134" s="26">
        <v>1.0691024E7</v>
      </c>
      <c r="I134" s="25">
        <v>45.0</v>
      </c>
      <c r="J134" s="26">
        <v>1.2250773E7</v>
      </c>
      <c r="K134" s="25">
        <v>0.0</v>
      </c>
      <c r="L134" s="26">
        <v>0.0</v>
      </c>
      <c r="M134" s="25">
        <v>1.0</v>
      </c>
      <c r="N134" s="26">
        <v>252000.0</v>
      </c>
      <c r="O134" s="25">
        <v>0.0</v>
      </c>
      <c r="P134" s="26">
        <v>0.0</v>
      </c>
      <c r="Q134" s="25">
        <v>0.0</v>
      </c>
      <c r="R134" s="26">
        <v>0.0</v>
      </c>
      <c r="S134" s="29">
        <v>0.0</v>
      </c>
      <c r="T134" s="29">
        <v>0.0</v>
      </c>
      <c r="U134" s="30">
        <f t="shared" ref="U134:V134" si="160">SUM(C134+G134+I134+K134+M134+O134+Q134+S134)</f>
        <v>121</v>
      </c>
      <c r="V134" s="31">
        <f t="shared" si="160"/>
        <v>23381399</v>
      </c>
      <c r="W134" s="51">
        <f>U134-'Single-Family'!U121</f>
        <v>-45</v>
      </c>
      <c r="X134" s="52">
        <f>W134/'Single-Family'!U121</f>
        <v>-0.2710843373</v>
      </c>
      <c r="Y134" s="53">
        <f>V134-'Single-Family'!V121</f>
        <v>-9236295</v>
      </c>
      <c r="Z134" s="52">
        <f>Y134/'Single-Family'!V121</f>
        <v>-0.2831682399</v>
      </c>
      <c r="AA134" s="53">
        <f t="shared" si="161"/>
        <v>-9236295</v>
      </c>
      <c r="AB134" s="36"/>
      <c r="AC134" s="37">
        <f t="array" ref="AC134:AN135">TRANSPOSE(U134:V145)</f>
        <v>121</v>
      </c>
      <c r="AD134" s="37">
        <v>147.0</v>
      </c>
      <c r="AE134" s="37">
        <v>185.0</v>
      </c>
      <c r="AF134" s="37">
        <v>221.0</v>
      </c>
      <c r="AG134" s="37">
        <v>220.0</v>
      </c>
      <c r="AH134" s="37">
        <v>195.0</v>
      </c>
      <c r="AI134" s="37">
        <v>144.0</v>
      </c>
      <c r="AJ134" s="37">
        <v>273.0</v>
      </c>
      <c r="AK134" s="37">
        <v>234.0</v>
      </c>
      <c r="AL134" s="37">
        <v>205.0</v>
      </c>
      <c r="AM134" s="37">
        <v>148.0</v>
      </c>
      <c r="AN134" s="37">
        <v>115.0</v>
      </c>
      <c r="AO134" s="36"/>
      <c r="AP134" s="36"/>
      <c r="AQ134" s="36"/>
      <c r="AR134" s="36"/>
    </row>
    <row r="135" ht="12.75" customHeight="1">
      <c r="A135" s="15" t="s">
        <v>20</v>
      </c>
      <c r="B135" s="24">
        <v>2014.0</v>
      </c>
      <c r="C135" s="25">
        <v>4.0</v>
      </c>
      <c r="D135" s="26">
        <v>548090.0</v>
      </c>
      <c r="E135" s="27"/>
      <c r="F135" s="28"/>
      <c r="G135" s="25">
        <v>80.0</v>
      </c>
      <c r="H135" s="26">
        <v>1.4966612E7</v>
      </c>
      <c r="I135" s="25">
        <v>60.0</v>
      </c>
      <c r="J135" s="26">
        <v>1.6443975E7</v>
      </c>
      <c r="K135" s="25">
        <v>0.0</v>
      </c>
      <c r="L135" s="26">
        <v>0.0</v>
      </c>
      <c r="M135" s="25">
        <v>2.0</v>
      </c>
      <c r="N135" s="26">
        <v>341004.0</v>
      </c>
      <c r="O135" s="25">
        <v>0.0</v>
      </c>
      <c r="P135" s="26">
        <v>0.0</v>
      </c>
      <c r="Q135" s="25">
        <v>0.0</v>
      </c>
      <c r="R135" s="26">
        <v>0.0</v>
      </c>
      <c r="S135" s="29">
        <v>1.0</v>
      </c>
      <c r="T135" s="29">
        <v>164772.0</v>
      </c>
      <c r="U135" s="30">
        <f t="shared" ref="U135:V135" si="162">SUM(C135+G135+I135+K135+M135+O135+Q135+S135)</f>
        <v>147</v>
      </c>
      <c r="V135" s="31">
        <f t="shared" si="162"/>
        <v>32464453</v>
      </c>
      <c r="W135" s="51">
        <f>U135-'Single-Family'!U122</f>
        <v>-30</v>
      </c>
      <c r="X135" s="52">
        <f>W135/'Single-Family'!U122</f>
        <v>-0.1694915254</v>
      </c>
      <c r="Y135" s="53">
        <f>V135-'Single-Family'!V122</f>
        <v>3605698</v>
      </c>
      <c r="Z135" s="52">
        <f>Y135/'Single-Family'!V122</f>
        <v>0.1249429506</v>
      </c>
      <c r="AA135" s="53">
        <f t="shared" ref="AA135:AA145" si="164">AA134+Y135</f>
        <v>-5630597</v>
      </c>
      <c r="AB135" s="36"/>
      <c r="AC135" s="37">
        <v>2.3381399E7</v>
      </c>
      <c r="AD135" s="37">
        <v>3.2464453E7</v>
      </c>
      <c r="AE135" s="37">
        <v>3.7227177E7</v>
      </c>
      <c r="AF135" s="37">
        <v>3.873813E7</v>
      </c>
      <c r="AG135" s="37">
        <v>4.1519856E7</v>
      </c>
      <c r="AH135" s="37">
        <v>3.3108463E7</v>
      </c>
      <c r="AI135" s="37">
        <v>2.9823132E7</v>
      </c>
      <c r="AJ135" s="37">
        <v>5.3001295E7</v>
      </c>
      <c r="AK135" s="37">
        <v>4.4389688E7</v>
      </c>
      <c r="AL135" s="37">
        <v>4.3652963E7</v>
      </c>
      <c r="AM135" s="37">
        <v>3.0870996E7</v>
      </c>
      <c r="AN135" s="37">
        <v>2.2439078E7</v>
      </c>
      <c r="AO135" s="36"/>
      <c r="AP135" s="36"/>
      <c r="AQ135" s="36"/>
      <c r="AR135" s="36"/>
    </row>
    <row r="136" ht="12.75" customHeight="1">
      <c r="A136" s="15" t="s">
        <v>21</v>
      </c>
      <c r="B136" s="24">
        <v>2014.0</v>
      </c>
      <c r="C136" s="25">
        <v>8.0</v>
      </c>
      <c r="D136" s="26">
        <v>1416163.0</v>
      </c>
      <c r="E136" s="27"/>
      <c r="F136" s="28"/>
      <c r="G136" s="25">
        <v>93.0</v>
      </c>
      <c r="H136" s="26">
        <v>1.462232E7</v>
      </c>
      <c r="I136" s="25">
        <v>63.0</v>
      </c>
      <c r="J136" s="26">
        <v>1.6193303E7</v>
      </c>
      <c r="K136" s="25">
        <v>2.0</v>
      </c>
      <c r="L136" s="26">
        <v>553000.0</v>
      </c>
      <c r="M136" s="25">
        <v>11.0</v>
      </c>
      <c r="N136" s="26">
        <v>2413332.0</v>
      </c>
      <c r="O136" s="25">
        <v>0.0</v>
      </c>
      <c r="P136" s="26">
        <v>0.0</v>
      </c>
      <c r="Q136" s="25">
        <v>0.0</v>
      </c>
      <c r="R136" s="26">
        <v>0.0</v>
      </c>
      <c r="S136" s="29">
        <v>8.0</v>
      </c>
      <c r="T136" s="29">
        <v>2029059.0</v>
      </c>
      <c r="U136" s="30">
        <f t="shared" ref="U136:V136" si="163">SUM(C136+G136+I136+K136+M136+O136+Q136+S136)</f>
        <v>185</v>
      </c>
      <c r="V136" s="31">
        <f t="shared" si="163"/>
        <v>37227177</v>
      </c>
      <c r="W136" s="51">
        <f>U136-'Single-Family'!U123</f>
        <v>-23</v>
      </c>
      <c r="X136" s="52">
        <f>W136/'Single-Family'!U123</f>
        <v>-0.1105769231</v>
      </c>
      <c r="Y136" s="53">
        <f>V136-'Single-Family'!V123</f>
        <v>-4875937</v>
      </c>
      <c r="Z136" s="52">
        <f>Y136/'Single-Family'!V123</f>
        <v>-0.115809415</v>
      </c>
      <c r="AA136" s="53">
        <f t="shared" si="164"/>
        <v>-10506534</v>
      </c>
      <c r="AB136" s="36"/>
      <c r="AC136" s="57">
        <f t="shared" ref="AC136:AN136" si="165">AC135/$AC$137</f>
        <v>23.381399</v>
      </c>
      <c r="AD136" s="57">
        <f t="shared" si="165"/>
        <v>32.464453</v>
      </c>
      <c r="AE136" s="57">
        <f t="shared" si="165"/>
        <v>37.227177</v>
      </c>
      <c r="AF136" s="57">
        <f t="shared" si="165"/>
        <v>38.73813</v>
      </c>
      <c r="AG136" s="57">
        <f t="shared" si="165"/>
        <v>41.519856</v>
      </c>
      <c r="AH136" s="57">
        <f t="shared" si="165"/>
        <v>33.108463</v>
      </c>
      <c r="AI136" s="57">
        <f t="shared" si="165"/>
        <v>29.823132</v>
      </c>
      <c r="AJ136" s="57">
        <f t="shared" si="165"/>
        <v>53.001295</v>
      </c>
      <c r="AK136" s="57">
        <f t="shared" si="165"/>
        <v>44.389688</v>
      </c>
      <c r="AL136" s="57">
        <f t="shared" si="165"/>
        <v>43.652963</v>
      </c>
      <c r="AM136" s="57">
        <f t="shared" si="165"/>
        <v>30.870996</v>
      </c>
      <c r="AN136" s="57">
        <f t="shared" si="165"/>
        <v>22.439078</v>
      </c>
      <c r="AO136" s="36"/>
      <c r="AP136" s="36"/>
      <c r="AQ136" s="36"/>
      <c r="AR136" s="36"/>
    </row>
    <row r="137" ht="12.75" customHeight="1">
      <c r="A137" s="15" t="s">
        <v>22</v>
      </c>
      <c r="B137" s="24">
        <v>2014.0</v>
      </c>
      <c r="C137" s="25">
        <v>3.0</v>
      </c>
      <c r="D137" s="26">
        <v>546004.0</v>
      </c>
      <c r="E137" s="27"/>
      <c r="F137" s="28"/>
      <c r="G137" s="25">
        <v>156.0</v>
      </c>
      <c r="H137" s="26">
        <v>2.3383559E7</v>
      </c>
      <c r="I137" s="25">
        <v>36.0</v>
      </c>
      <c r="J137" s="26">
        <v>9572767.0</v>
      </c>
      <c r="K137" s="25">
        <v>3.0</v>
      </c>
      <c r="L137" s="26">
        <v>678000.0</v>
      </c>
      <c r="M137" s="25">
        <v>15.0</v>
      </c>
      <c r="N137" s="26">
        <v>2693702.0</v>
      </c>
      <c r="O137" s="25">
        <v>0.0</v>
      </c>
      <c r="P137" s="26">
        <v>0.0</v>
      </c>
      <c r="Q137" s="25">
        <v>0.0</v>
      </c>
      <c r="R137" s="26">
        <v>0.0</v>
      </c>
      <c r="S137" s="29">
        <v>8.0</v>
      </c>
      <c r="T137" s="29">
        <v>1864098.0</v>
      </c>
      <c r="U137" s="30">
        <f t="shared" ref="U137:V137" si="166">SUM(C137+G137+I137+K137+M137+O137+Q137+S137)</f>
        <v>221</v>
      </c>
      <c r="V137" s="31">
        <f t="shared" si="166"/>
        <v>38738130</v>
      </c>
      <c r="W137" s="51">
        <f>U137-'Single-Family'!U124</f>
        <v>-35</v>
      </c>
      <c r="X137" s="52">
        <f>W137/'Single-Family'!U124</f>
        <v>-0.13671875</v>
      </c>
      <c r="Y137" s="53">
        <f>V137-'Single-Family'!V124</f>
        <v>-9225352</v>
      </c>
      <c r="Z137" s="52">
        <f>Y137/'Single-Family'!V124</f>
        <v>-0.1923411649</v>
      </c>
      <c r="AA137" s="53">
        <f t="shared" si="164"/>
        <v>-19731886</v>
      </c>
      <c r="AB137" s="36"/>
      <c r="AC137" s="58">
        <v>1000000.0</v>
      </c>
      <c r="AD137" s="15"/>
      <c r="AE137" s="15"/>
      <c r="AF137" s="15"/>
      <c r="AG137" s="15"/>
      <c r="AH137" s="15"/>
      <c r="AI137" s="15"/>
      <c r="AJ137" s="15"/>
      <c r="AK137" s="15"/>
      <c r="AL137" s="15"/>
      <c r="AM137" s="15"/>
      <c r="AN137" s="15"/>
      <c r="AO137" s="36"/>
      <c r="AP137" s="36"/>
      <c r="AQ137" s="36"/>
      <c r="AR137" s="36"/>
    </row>
    <row r="138" ht="12.75" customHeight="1">
      <c r="A138" s="15" t="s">
        <v>23</v>
      </c>
      <c r="B138" s="24">
        <v>2014.0</v>
      </c>
      <c r="C138" s="25">
        <v>5.0</v>
      </c>
      <c r="D138" s="26">
        <v>828270.0</v>
      </c>
      <c r="E138" s="27"/>
      <c r="F138" s="28"/>
      <c r="G138" s="25">
        <v>142.0</v>
      </c>
      <c r="H138" s="26">
        <v>2.0411806E7</v>
      </c>
      <c r="I138" s="25">
        <v>64.0</v>
      </c>
      <c r="J138" s="26">
        <v>1.8038108E7</v>
      </c>
      <c r="K138" s="25">
        <v>2.0</v>
      </c>
      <c r="L138" s="26">
        <v>590000.0</v>
      </c>
      <c r="M138" s="25">
        <v>1.0</v>
      </c>
      <c r="N138" s="26">
        <v>563644.0</v>
      </c>
      <c r="O138" s="25">
        <v>0.0</v>
      </c>
      <c r="P138" s="26">
        <v>0.0</v>
      </c>
      <c r="Q138" s="25">
        <v>0.0</v>
      </c>
      <c r="R138" s="26">
        <v>0.0</v>
      </c>
      <c r="S138" s="29">
        <v>6.0</v>
      </c>
      <c r="T138" s="29">
        <v>1088028.0</v>
      </c>
      <c r="U138" s="30">
        <f t="shared" ref="U138:V138" si="167">SUM(C138+G138+I138+K138+M138+O138+Q138+S138)</f>
        <v>220</v>
      </c>
      <c r="V138" s="31">
        <f t="shared" si="167"/>
        <v>41519856</v>
      </c>
      <c r="W138" s="51">
        <f>U138-'Single-Family'!U125</f>
        <v>-64</v>
      </c>
      <c r="X138" s="52">
        <f>W138/'Single-Family'!U125</f>
        <v>-0.2253521127</v>
      </c>
      <c r="Y138" s="53">
        <f>V138-'Single-Family'!V125</f>
        <v>-9144515</v>
      </c>
      <c r="Z138" s="52">
        <f>Y138/'Single-Family'!V125</f>
        <v>-0.1804920266</v>
      </c>
      <c r="AA138" s="53">
        <f t="shared" si="164"/>
        <v>-28876401</v>
      </c>
      <c r="AB138" s="36"/>
      <c r="AC138" s="15"/>
      <c r="AD138" s="15"/>
      <c r="AE138" s="15"/>
      <c r="AF138" s="15"/>
      <c r="AG138" s="15"/>
      <c r="AH138" s="15"/>
      <c r="AI138" s="15"/>
      <c r="AJ138" s="15"/>
      <c r="AK138" s="15"/>
      <c r="AL138" s="15"/>
      <c r="AM138" s="15"/>
      <c r="AN138" s="15"/>
      <c r="AO138" s="36"/>
      <c r="AP138" s="36"/>
      <c r="AQ138" s="36"/>
      <c r="AR138" s="36"/>
    </row>
    <row r="139" ht="12.75" customHeight="1">
      <c r="A139" s="15" t="s">
        <v>32</v>
      </c>
      <c r="B139" s="24">
        <v>2014.0</v>
      </c>
      <c r="C139" s="25">
        <v>6.0</v>
      </c>
      <c r="D139" s="26">
        <v>957646.0</v>
      </c>
      <c r="E139" s="27"/>
      <c r="F139" s="28"/>
      <c r="G139" s="25">
        <v>145.0</v>
      </c>
      <c r="H139" s="26">
        <v>2.1148601E7</v>
      </c>
      <c r="I139" s="25">
        <v>30.0</v>
      </c>
      <c r="J139" s="26">
        <v>8021730.0</v>
      </c>
      <c r="K139" s="25">
        <v>3.0</v>
      </c>
      <c r="L139" s="26">
        <v>624800.0</v>
      </c>
      <c r="M139" s="25">
        <v>8.0</v>
      </c>
      <c r="N139" s="26">
        <v>1841202.0</v>
      </c>
      <c r="O139" s="25">
        <v>0.0</v>
      </c>
      <c r="P139" s="26">
        <v>0.0</v>
      </c>
      <c r="Q139" s="25">
        <v>0.0</v>
      </c>
      <c r="R139" s="26">
        <v>0.0</v>
      </c>
      <c r="S139" s="29">
        <v>3.0</v>
      </c>
      <c r="T139" s="29">
        <v>514484.0</v>
      </c>
      <c r="U139" s="30">
        <f t="shared" ref="U139:V139" si="168">SUM(C139+G139+I139+K139+M139+O139+Q139+S139)</f>
        <v>195</v>
      </c>
      <c r="V139" s="31">
        <f t="shared" si="168"/>
        <v>33108463</v>
      </c>
      <c r="W139" s="51">
        <f>U139-'Single-Family'!U126</f>
        <v>-77</v>
      </c>
      <c r="X139" s="52">
        <f>W139/'Single-Family'!U126</f>
        <v>-0.2830882353</v>
      </c>
      <c r="Y139" s="53">
        <f>V139-'Single-Family'!V126</f>
        <v>-15529359</v>
      </c>
      <c r="Z139" s="52">
        <f>Y139/'Single-Family'!V126</f>
        <v>-0.319285658</v>
      </c>
      <c r="AA139" s="53">
        <f t="shared" si="164"/>
        <v>-44405760</v>
      </c>
      <c r="AB139" s="36"/>
      <c r="AC139" s="15"/>
      <c r="AD139" s="15"/>
      <c r="AE139" s="15"/>
      <c r="AF139" s="15"/>
      <c r="AG139" s="15"/>
      <c r="AH139" s="15"/>
      <c r="AI139" s="15"/>
      <c r="AJ139" s="15"/>
      <c r="AK139" s="15"/>
      <c r="AL139" s="15"/>
      <c r="AM139" s="15"/>
      <c r="AN139" s="15"/>
      <c r="AO139" s="36"/>
      <c r="AP139" s="36"/>
      <c r="AQ139" s="36"/>
      <c r="AR139" s="36"/>
    </row>
    <row r="140" ht="12.75" customHeight="1">
      <c r="A140" s="15" t="s">
        <v>25</v>
      </c>
      <c r="B140" s="24">
        <v>2014.0</v>
      </c>
      <c r="C140" s="25">
        <v>3.0</v>
      </c>
      <c r="D140" s="26">
        <v>638656.0</v>
      </c>
      <c r="E140" s="27"/>
      <c r="F140" s="28"/>
      <c r="G140" s="25">
        <v>57.0</v>
      </c>
      <c r="H140" s="26">
        <v>8849452.0</v>
      </c>
      <c r="I140" s="25">
        <v>75.0</v>
      </c>
      <c r="J140" s="26">
        <v>1.8827498E7</v>
      </c>
      <c r="K140" s="25">
        <v>0.0</v>
      </c>
      <c r="L140" s="26">
        <v>0.0</v>
      </c>
      <c r="M140" s="25">
        <v>5.0</v>
      </c>
      <c r="N140" s="26">
        <v>800236.0</v>
      </c>
      <c r="O140" s="25">
        <v>0.0</v>
      </c>
      <c r="P140" s="26">
        <v>0.0</v>
      </c>
      <c r="Q140" s="25">
        <v>0.0</v>
      </c>
      <c r="R140" s="26">
        <v>0.0</v>
      </c>
      <c r="S140" s="29">
        <v>4.0</v>
      </c>
      <c r="T140" s="29">
        <v>707290.0</v>
      </c>
      <c r="U140" s="30">
        <f t="shared" ref="U140:V140" si="169">SUM(C140+G140+I140+K140+M140+O140+Q140+S140)</f>
        <v>144</v>
      </c>
      <c r="V140" s="31">
        <f t="shared" si="169"/>
        <v>29823132</v>
      </c>
      <c r="W140" s="51">
        <f>U140-'Single-Family'!U127</f>
        <v>-96</v>
      </c>
      <c r="X140" s="52">
        <f>W140/'Single-Family'!U127</f>
        <v>-0.4</v>
      </c>
      <c r="Y140" s="53">
        <f>V140-'Single-Family'!V127</f>
        <v>-16410342</v>
      </c>
      <c r="Z140" s="52">
        <f>Y140/'Single-Family'!V127</f>
        <v>-0.354945034</v>
      </c>
      <c r="AA140" s="53">
        <f t="shared" si="164"/>
        <v>-60816102</v>
      </c>
      <c r="AB140" s="36"/>
      <c r="AC140" s="15"/>
      <c r="AD140" s="15"/>
      <c r="AE140" s="15"/>
      <c r="AF140" s="15"/>
      <c r="AG140" s="15"/>
      <c r="AH140" s="15"/>
      <c r="AI140" s="15"/>
      <c r="AJ140" s="15"/>
      <c r="AK140" s="15"/>
      <c r="AL140" s="15"/>
      <c r="AM140" s="15"/>
      <c r="AN140" s="15"/>
      <c r="AO140" s="36"/>
      <c r="AP140" s="36"/>
      <c r="AQ140" s="36"/>
      <c r="AR140" s="36"/>
    </row>
    <row r="141" ht="12.75" customHeight="1">
      <c r="A141" s="15" t="s">
        <v>26</v>
      </c>
      <c r="B141" s="24">
        <v>2014.0</v>
      </c>
      <c r="C141" s="25">
        <v>8.0</v>
      </c>
      <c r="D141" s="26">
        <v>1064016.0</v>
      </c>
      <c r="E141" s="27"/>
      <c r="F141" s="28"/>
      <c r="G141" s="25">
        <v>173.0</v>
      </c>
      <c r="H141" s="26">
        <v>2.7327882E7</v>
      </c>
      <c r="I141" s="25">
        <v>88.0</v>
      </c>
      <c r="J141" s="26">
        <v>2.361318E7</v>
      </c>
      <c r="K141" s="25">
        <v>1.0</v>
      </c>
      <c r="L141" s="26">
        <v>269000.0</v>
      </c>
      <c r="M141" s="25">
        <v>3.0</v>
      </c>
      <c r="N141" s="26">
        <v>727217.0</v>
      </c>
      <c r="O141" s="25">
        <v>0.0</v>
      </c>
      <c r="P141" s="26">
        <v>0.0</v>
      </c>
      <c r="Q141" s="25">
        <v>0.0</v>
      </c>
      <c r="R141" s="26">
        <v>0.0</v>
      </c>
      <c r="S141" s="29">
        <v>0.0</v>
      </c>
      <c r="T141" s="29">
        <v>0.0</v>
      </c>
      <c r="U141" s="30">
        <f t="shared" ref="U141:V141" si="170">SUM(C141+G141+I141+K141+M141+O141+Q141+S141)</f>
        <v>273</v>
      </c>
      <c r="V141" s="31">
        <f t="shared" si="170"/>
        <v>53001295</v>
      </c>
      <c r="W141" s="51">
        <f>U141-'Single-Family'!U128</f>
        <v>50</v>
      </c>
      <c r="X141" s="52">
        <f>W141/'Single-Family'!U128</f>
        <v>0.2242152466</v>
      </c>
      <c r="Y141" s="53">
        <f>V141-'Single-Family'!V128</f>
        <v>11225194</v>
      </c>
      <c r="Z141" s="52">
        <f>Y141/'Single-Family'!V128</f>
        <v>0.2686989387</v>
      </c>
      <c r="AA141" s="53">
        <f t="shared" si="164"/>
        <v>-49590908</v>
      </c>
      <c r="AB141" s="36"/>
      <c r="AC141" s="15"/>
      <c r="AD141" s="15"/>
      <c r="AE141" s="15"/>
      <c r="AF141" s="15"/>
      <c r="AG141" s="15"/>
      <c r="AH141" s="15"/>
      <c r="AI141" s="15"/>
      <c r="AJ141" s="15"/>
      <c r="AK141" s="15"/>
      <c r="AL141" s="15"/>
      <c r="AM141" s="15"/>
      <c r="AN141" s="15"/>
      <c r="AO141" s="36"/>
      <c r="AP141" s="36"/>
      <c r="AQ141" s="36"/>
      <c r="AR141" s="36"/>
    </row>
    <row r="142" ht="12.75" customHeight="1">
      <c r="A142" s="15" t="s">
        <v>27</v>
      </c>
      <c r="B142" s="24">
        <v>2014.0</v>
      </c>
      <c r="C142" s="25">
        <v>2.0</v>
      </c>
      <c r="D142" s="26">
        <v>580192.0</v>
      </c>
      <c r="E142" s="27"/>
      <c r="F142" s="28"/>
      <c r="G142" s="25">
        <v>141.0</v>
      </c>
      <c r="H142" s="26">
        <v>1.9778236E7</v>
      </c>
      <c r="I142" s="25">
        <v>91.0</v>
      </c>
      <c r="J142" s="26">
        <v>2.403126E7</v>
      </c>
      <c r="K142" s="25">
        <v>0.0</v>
      </c>
      <c r="L142" s="26">
        <v>0.0</v>
      </c>
      <c r="M142" s="25">
        <v>0.0</v>
      </c>
      <c r="N142" s="26">
        <v>0.0</v>
      </c>
      <c r="O142" s="25">
        <v>0.0</v>
      </c>
      <c r="P142" s="26">
        <v>0.0</v>
      </c>
      <c r="Q142" s="25">
        <v>0.0</v>
      </c>
      <c r="R142" s="26">
        <v>0.0</v>
      </c>
      <c r="S142" s="29">
        <v>0.0</v>
      </c>
      <c r="T142" s="29">
        <v>0.0</v>
      </c>
      <c r="U142" s="30">
        <f t="shared" ref="U142:V142" si="171">SUM(C142+G142+I142+K142+M142+O142+Q142+S142)</f>
        <v>234</v>
      </c>
      <c r="V142" s="31">
        <f t="shared" si="171"/>
        <v>44389688</v>
      </c>
      <c r="W142" s="51">
        <f>U142-'Single-Family'!U129</f>
        <v>33</v>
      </c>
      <c r="X142" s="52">
        <f>W142/'Single-Family'!U129</f>
        <v>0.1641791045</v>
      </c>
      <c r="Y142" s="53">
        <f>V142-'Single-Family'!V129</f>
        <v>3790219</v>
      </c>
      <c r="Z142" s="52">
        <f>Y142/'Single-Family'!V129</f>
        <v>0.09335636877</v>
      </c>
      <c r="AA142" s="53">
        <f t="shared" si="164"/>
        <v>-45800689</v>
      </c>
      <c r="AB142" s="36"/>
      <c r="AC142" s="15"/>
      <c r="AD142" s="15"/>
      <c r="AE142" s="15"/>
      <c r="AF142" s="15"/>
      <c r="AG142" s="15"/>
      <c r="AH142" s="15"/>
      <c r="AI142" s="15"/>
      <c r="AJ142" s="15"/>
      <c r="AK142" s="15"/>
      <c r="AL142" s="15"/>
      <c r="AM142" s="15"/>
      <c r="AN142" s="15"/>
      <c r="AO142" s="36"/>
      <c r="AP142" s="36"/>
      <c r="AQ142" s="36"/>
      <c r="AR142" s="36"/>
    </row>
    <row r="143" ht="12.75" customHeight="1">
      <c r="A143" s="15" t="s">
        <v>28</v>
      </c>
      <c r="B143" s="24">
        <v>2014.0</v>
      </c>
      <c r="C143" s="25">
        <v>7.0</v>
      </c>
      <c r="D143" s="26">
        <v>1274260.0</v>
      </c>
      <c r="E143" s="27"/>
      <c r="F143" s="28"/>
      <c r="G143" s="25">
        <v>86.0</v>
      </c>
      <c r="H143" s="26">
        <v>1.3507544E7</v>
      </c>
      <c r="I143" s="25">
        <v>104.0</v>
      </c>
      <c r="J143" s="26">
        <v>2.8871159E7</v>
      </c>
      <c r="K143" s="25">
        <v>0.0</v>
      </c>
      <c r="L143" s="26">
        <v>0.0</v>
      </c>
      <c r="M143" s="25">
        <v>8.0</v>
      </c>
      <c r="N143" s="26">
        <v>0.0</v>
      </c>
      <c r="O143" s="25">
        <v>0.0</v>
      </c>
      <c r="P143" s="26">
        <v>0.0</v>
      </c>
      <c r="Q143" s="25">
        <v>0.0</v>
      </c>
      <c r="R143" s="26">
        <v>0.0</v>
      </c>
      <c r="S143" s="29">
        <v>0.0</v>
      </c>
      <c r="T143" s="29">
        <v>0.0</v>
      </c>
      <c r="U143" s="30">
        <f t="shared" ref="U143:V143" si="172">SUM(C143+G143+I143+K143+M143+O143+Q143+S143)</f>
        <v>205</v>
      </c>
      <c r="V143" s="31">
        <f t="shared" si="172"/>
        <v>43652963</v>
      </c>
      <c r="W143" s="51">
        <f>U143-'Single-Family'!U130</f>
        <v>-61</v>
      </c>
      <c r="X143" s="52">
        <f>W143/'Single-Family'!U130</f>
        <v>-0.2293233083</v>
      </c>
      <c r="Y143" s="53">
        <f>V143-'Single-Family'!V130</f>
        <v>-3703200</v>
      </c>
      <c r="Z143" s="52">
        <f>Y143/'Single-Family'!V130</f>
        <v>-0.07819890307</v>
      </c>
      <c r="AA143" s="53">
        <f t="shared" si="164"/>
        <v>-49503889</v>
      </c>
      <c r="AB143" s="36"/>
      <c r="AC143" s="15"/>
      <c r="AD143" s="15"/>
      <c r="AE143" s="15"/>
      <c r="AF143" s="15"/>
      <c r="AG143" s="15"/>
      <c r="AH143" s="15"/>
      <c r="AI143" s="15"/>
      <c r="AJ143" s="15"/>
      <c r="AK143" s="15"/>
      <c r="AL143" s="15"/>
      <c r="AM143" s="15"/>
      <c r="AN143" s="15"/>
      <c r="AO143" s="36"/>
      <c r="AP143" s="36"/>
      <c r="AQ143" s="36"/>
      <c r="AR143" s="36"/>
    </row>
    <row r="144" ht="12.75" customHeight="1">
      <c r="A144" s="15" t="s">
        <v>29</v>
      </c>
      <c r="B144" s="24">
        <v>2014.0</v>
      </c>
      <c r="C144" s="25">
        <v>1.0</v>
      </c>
      <c r="D144" s="26">
        <v>72800.0</v>
      </c>
      <c r="E144" s="27"/>
      <c r="F144" s="28"/>
      <c r="G144" s="25">
        <v>79.0</v>
      </c>
      <c r="H144" s="26">
        <v>1.218214E7</v>
      </c>
      <c r="I144" s="25">
        <v>67.0</v>
      </c>
      <c r="J144" s="26">
        <v>1.8616056E7</v>
      </c>
      <c r="K144" s="25">
        <v>0.0</v>
      </c>
      <c r="L144" s="26">
        <v>0.0</v>
      </c>
      <c r="M144" s="25">
        <v>1.0</v>
      </c>
      <c r="N144" s="26">
        <v>0.0</v>
      </c>
      <c r="O144" s="25">
        <v>0.0</v>
      </c>
      <c r="P144" s="26">
        <v>0.0</v>
      </c>
      <c r="Q144" s="25">
        <v>0.0</v>
      </c>
      <c r="R144" s="26">
        <v>0.0</v>
      </c>
      <c r="S144" s="29">
        <v>0.0</v>
      </c>
      <c r="T144" s="29">
        <v>0.0</v>
      </c>
      <c r="U144" s="30">
        <f t="shared" ref="U144:V144" si="173">SUM(C144+G144+I144+K144+M144+O144+Q144+S144)</f>
        <v>148</v>
      </c>
      <c r="V144" s="31">
        <f t="shared" si="173"/>
        <v>30870996</v>
      </c>
      <c r="W144" s="51">
        <f>U144-'Single-Family'!U131</f>
        <v>-6</v>
      </c>
      <c r="X144" s="52">
        <f>W144/'Single-Family'!U131</f>
        <v>-0.03896103896</v>
      </c>
      <c r="Y144" s="53">
        <f>V144-'Single-Family'!V131</f>
        <v>-2773721</v>
      </c>
      <c r="Z144" s="52">
        <f>Y144/'Single-Family'!V131</f>
        <v>-0.08244150189</v>
      </c>
      <c r="AA144" s="53">
        <f t="shared" si="164"/>
        <v>-52277610</v>
      </c>
      <c r="AB144" s="36"/>
      <c r="AC144" s="15"/>
      <c r="AD144" s="15"/>
      <c r="AE144" s="15"/>
      <c r="AF144" s="15"/>
      <c r="AG144" s="15"/>
      <c r="AH144" s="15"/>
      <c r="AI144" s="15"/>
      <c r="AJ144" s="15"/>
      <c r="AK144" s="15"/>
      <c r="AL144" s="15"/>
      <c r="AM144" s="15"/>
      <c r="AN144" s="15"/>
      <c r="AO144" s="36"/>
      <c r="AP144" s="36"/>
      <c r="AQ144" s="36"/>
      <c r="AR144" s="36"/>
    </row>
    <row r="145" ht="12.75" customHeight="1">
      <c r="A145" s="15" t="s">
        <v>30</v>
      </c>
      <c r="B145" s="24">
        <v>2014.0</v>
      </c>
      <c r="C145" s="25">
        <v>1.0</v>
      </c>
      <c r="D145" s="26">
        <v>154496.0</v>
      </c>
      <c r="E145" s="27"/>
      <c r="F145" s="28"/>
      <c r="G145" s="25">
        <v>72.0</v>
      </c>
      <c r="H145" s="26">
        <v>1.1252392E7</v>
      </c>
      <c r="I145" s="25">
        <v>36.0</v>
      </c>
      <c r="J145" s="26">
        <v>9652823.0</v>
      </c>
      <c r="K145" s="25">
        <v>1.0</v>
      </c>
      <c r="L145" s="26">
        <v>185000.0</v>
      </c>
      <c r="M145" s="25">
        <v>5.0</v>
      </c>
      <c r="N145" s="26">
        <v>1194367.0</v>
      </c>
      <c r="O145" s="25">
        <v>0.0</v>
      </c>
      <c r="P145" s="26">
        <v>0.0</v>
      </c>
      <c r="Q145" s="25">
        <v>0.0</v>
      </c>
      <c r="R145" s="26">
        <v>0.0</v>
      </c>
      <c r="S145" s="29">
        <v>0.0</v>
      </c>
      <c r="T145" s="29">
        <v>0.0</v>
      </c>
      <c r="U145" s="30">
        <f t="shared" ref="U145:V145" si="174">SUM(C145+G145+I145+K145+M145+O145+Q145+S145)</f>
        <v>115</v>
      </c>
      <c r="V145" s="31">
        <f t="shared" si="174"/>
        <v>22439078</v>
      </c>
      <c r="W145" s="51">
        <f>U145-'Single-Family'!U132</f>
        <v>-61</v>
      </c>
      <c r="X145" s="52">
        <f>W145/'Single-Family'!U132</f>
        <v>-0.3465909091</v>
      </c>
      <c r="Y145" s="53">
        <f>V145-'Single-Family'!V132</f>
        <v>-12669743</v>
      </c>
      <c r="Z145" s="52">
        <f>Y145/'Single-Family'!V132</f>
        <v>-0.3608706484</v>
      </c>
      <c r="AA145" s="53">
        <f t="shared" si="164"/>
        <v>-64947353</v>
      </c>
      <c r="AB145" s="36"/>
      <c r="AC145" s="15"/>
      <c r="AD145" s="15"/>
      <c r="AE145" s="15"/>
      <c r="AF145" s="15"/>
      <c r="AG145" s="15"/>
      <c r="AH145" s="15"/>
      <c r="AI145" s="15"/>
      <c r="AJ145" s="15"/>
      <c r="AK145" s="15"/>
      <c r="AL145" s="15"/>
      <c r="AM145" s="15"/>
      <c r="AN145" s="15"/>
      <c r="AO145" s="36"/>
      <c r="AP145" s="36"/>
      <c r="AQ145" s="36"/>
      <c r="AR145" s="36"/>
    </row>
    <row r="146" ht="12.75" customHeight="1">
      <c r="A146" s="23" t="s">
        <v>31</v>
      </c>
      <c r="B146" s="40">
        <v>2014.0</v>
      </c>
      <c r="C146" s="41">
        <f t="shared" ref="C146:D146" si="175">SUM(C134:C145)</f>
        <v>49</v>
      </c>
      <c r="D146" s="42">
        <f t="shared" si="175"/>
        <v>8268195</v>
      </c>
      <c r="E146" s="43"/>
      <c r="F146" s="44"/>
      <c r="G146" s="41">
        <f t="shared" ref="G146:W146" si="176">SUM(G134:G145)</f>
        <v>1298</v>
      </c>
      <c r="H146" s="42">
        <f t="shared" si="176"/>
        <v>198121568</v>
      </c>
      <c r="I146" s="41">
        <f t="shared" si="176"/>
        <v>759</v>
      </c>
      <c r="J146" s="42">
        <f t="shared" si="176"/>
        <v>204132632</v>
      </c>
      <c r="K146" s="41">
        <f t="shared" si="176"/>
        <v>12</v>
      </c>
      <c r="L146" s="42">
        <f t="shared" si="176"/>
        <v>2899800</v>
      </c>
      <c r="M146" s="41">
        <f t="shared" si="176"/>
        <v>60</v>
      </c>
      <c r="N146" s="42">
        <f t="shared" si="176"/>
        <v>10826704</v>
      </c>
      <c r="O146" s="41">
        <f t="shared" si="176"/>
        <v>0</v>
      </c>
      <c r="P146" s="42">
        <f t="shared" si="176"/>
        <v>0</v>
      </c>
      <c r="Q146" s="41">
        <f t="shared" si="176"/>
        <v>0</v>
      </c>
      <c r="R146" s="42">
        <f t="shared" si="176"/>
        <v>0</v>
      </c>
      <c r="S146" s="45">
        <f t="shared" si="176"/>
        <v>30</v>
      </c>
      <c r="T146" s="45">
        <f t="shared" si="176"/>
        <v>6367731</v>
      </c>
      <c r="U146" s="46">
        <f t="shared" si="176"/>
        <v>2208</v>
      </c>
      <c r="V146" s="47">
        <f t="shared" si="176"/>
        <v>430616630</v>
      </c>
      <c r="W146" s="54">
        <f t="shared" si="176"/>
        <v>-415</v>
      </c>
      <c r="X146" s="55">
        <f>W146/'Single-Family'!U133</f>
        <v>-0.1582157835</v>
      </c>
      <c r="Y146" s="56">
        <f>SUM(Y134:Y145)</f>
        <v>-64947353</v>
      </c>
      <c r="Z146" s="55">
        <f>Y146/'Single-Family'!V133</f>
        <v>-0.1310574522</v>
      </c>
      <c r="AA146" s="56">
        <f t="shared" ref="AA146:AA147" si="178">Y146</f>
        <v>-64947353</v>
      </c>
      <c r="AB146" s="36"/>
      <c r="AC146" s="15"/>
      <c r="AD146" s="15"/>
      <c r="AE146" s="15"/>
      <c r="AF146" s="15"/>
      <c r="AG146" s="15"/>
      <c r="AH146" s="15"/>
      <c r="AI146" s="15"/>
      <c r="AJ146" s="15"/>
      <c r="AK146" s="15"/>
      <c r="AL146" s="15"/>
      <c r="AM146" s="15"/>
      <c r="AN146" s="15"/>
      <c r="AO146" s="36"/>
      <c r="AP146" s="36"/>
      <c r="AQ146" s="36"/>
      <c r="AR146" s="36"/>
    </row>
    <row r="147" ht="12.75" customHeight="1">
      <c r="A147" s="15" t="s">
        <v>19</v>
      </c>
      <c r="B147" s="24">
        <v>2015.0</v>
      </c>
      <c r="C147" s="25">
        <v>3.0</v>
      </c>
      <c r="D147" s="26">
        <v>588287.0</v>
      </c>
      <c r="E147" s="25">
        <v>2.0</v>
      </c>
      <c r="F147" s="26">
        <v>605000.0</v>
      </c>
      <c r="G147" s="25">
        <v>77.0</v>
      </c>
      <c r="H147" s="26">
        <v>1.1685561E7</v>
      </c>
      <c r="I147" s="25">
        <v>37.0</v>
      </c>
      <c r="J147" s="26">
        <v>1.0094739E7</v>
      </c>
      <c r="K147" s="25">
        <v>0.0</v>
      </c>
      <c r="L147" s="26">
        <v>0.0</v>
      </c>
      <c r="M147" s="25">
        <v>5.0</v>
      </c>
      <c r="N147" s="26">
        <v>897797.0</v>
      </c>
      <c r="O147" s="25">
        <v>0.0</v>
      </c>
      <c r="P147" s="26">
        <v>0.0</v>
      </c>
      <c r="Q147" s="25">
        <v>0.0</v>
      </c>
      <c r="R147" s="26">
        <v>0.0</v>
      </c>
      <c r="S147" s="29">
        <v>3.0</v>
      </c>
      <c r="T147" s="29">
        <v>498591.0</v>
      </c>
      <c r="U147" s="30">
        <f t="shared" ref="U147:V147" si="177">SUM(C147+G147+I147+K147+M147+O147+Q147+S147+E147)</f>
        <v>127</v>
      </c>
      <c r="V147" s="31">
        <f t="shared" si="177"/>
        <v>24369975</v>
      </c>
      <c r="W147" s="51">
        <f>U147-'Single-Family'!U134</f>
        <v>6</v>
      </c>
      <c r="X147" s="52">
        <f>W147/'Single-Family'!U134</f>
        <v>0.04958677686</v>
      </c>
      <c r="Y147" s="53">
        <f>V147-'Single-Family'!V134</f>
        <v>988576</v>
      </c>
      <c r="Z147" s="52">
        <f>Y147/'Single-Family'!V134</f>
        <v>0.04228044695</v>
      </c>
      <c r="AA147" s="53">
        <f t="shared" si="178"/>
        <v>988576</v>
      </c>
      <c r="AB147" s="36"/>
      <c r="AC147" s="37">
        <f t="array" ref="AC147:AN148">TRANSPOSE(U147:V158)</f>
        <v>127</v>
      </c>
      <c r="AD147" s="37">
        <v>186.0</v>
      </c>
      <c r="AE147" s="37">
        <v>274.0</v>
      </c>
      <c r="AF147" s="37">
        <v>257.0</v>
      </c>
      <c r="AG147" s="37">
        <v>212.0</v>
      </c>
      <c r="AH147" s="37">
        <v>223.0</v>
      </c>
      <c r="AI147" s="37">
        <v>260.0</v>
      </c>
      <c r="AJ147" s="37">
        <v>240.0</v>
      </c>
      <c r="AK147" s="37">
        <v>241.0</v>
      </c>
      <c r="AL147" s="37">
        <v>207.0</v>
      </c>
      <c r="AM147" s="37">
        <v>199.0</v>
      </c>
      <c r="AN147" s="37">
        <v>153.0</v>
      </c>
      <c r="AO147" s="36"/>
      <c r="AP147" s="36"/>
      <c r="AQ147" s="36"/>
      <c r="AR147" s="36"/>
    </row>
    <row r="148" ht="12.75" customHeight="1">
      <c r="A148" s="15" t="s">
        <v>20</v>
      </c>
      <c r="B148" s="24">
        <v>2015.0</v>
      </c>
      <c r="C148" s="25">
        <v>7.0</v>
      </c>
      <c r="D148" s="26">
        <v>1304223.0</v>
      </c>
      <c r="E148" s="25">
        <v>1.0</v>
      </c>
      <c r="F148" s="26"/>
      <c r="G148" s="25">
        <v>100.0</v>
      </c>
      <c r="H148" s="26">
        <v>1.4071076E7</v>
      </c>
      <c r="I148" s="25">
        <v>73.0</v>
      </c>
      <c r="J148" s="26">
        <v>2.136608E7</v>
      </c>
      <c r="K148" s="25">
        <v>0.0</v>
      </c>
      <c r="L148" s="26">
        <v>0.0</v>
      </c>
      <c r="M148" s="25">
        <v>0.0</v>
      </c>
      <c r="N148" s="26">
        <v>0.0</v>
      </c>
      <c r="O148" s="25">
        <v>0.0</v>
      </c>
      <c r="P148" s="26">
        <v>0.0</v>
      </c>
      <c r="Q148" s="25">
        <v>0.0</v>
      </c>
      <c r="R148" s="26">
        <v>0.0</v>
      </c>
      <c r="S148" s="29">
        <v>6.0</v>
      </c>
      <c r="T148" s="29">
        <v>1562875.0</v>
      </c>
      <c r="U148" s="30">
        <f t="shared" ref="U148:V148" si="179">SUM(C148+G148+I148+K148+M148+O148+Q148+S148)</f>
        <v>186</v>
      </c>
      <c r="V148" s="31">
        <f t="shared" si="179"/>
        <v>38304254</v>
      </c>
      <c r="W148" s="51">
        <f>U148-'Single-Family'!U135</f>
        <v>39</v>
      </c>
      <c r="X148" s="52">
        <f>W148/'Single-Family'!U135</f>
        <v>0.2653061224</v>
      </c>
      <c r="Y148" s="53">
        <f>V148-'Single-Family'!V135</f>
        <v>5839801</v>
      </c>
      <c r="Z148" s="52">
        <f>Y148/'Single-Family'!V135</f>
        <v>0.1798829323</v>
      </c>
      <c r="AA148" s="53">
        <f t="shared" ref="AA148:AA158" si="181">AA147+Y148</f>
        <v>6828377</v>
      </c>
      <c r="AB148" s="38"/>
      <c r="AC148" s="37">
        <v>2.4369975E7</v>
      </c>
      <c r="AD148" s="37">
        <v>3.8304254E7</v>
      </c>
      <c r="AE148" s="37">
        <v>5.5605408E7</v>
      </c>
      <c r="AF148" s="37">
        <v>4.6004632E7</v>
      </c>
      <c r="AG148" s="37">
        <v>3.8057107E7</v>
      </c>
      <c r="AH148" s="37">
        <v>4.4476168E7</v>
      </c>
      <c r="AI148" s="37">
        <v>5.067762E7</v>
      </c>
      <c r="AJ148" s="37">
        <v>4.8470982E7</v>
      </c>
      <c r="AK148" s="37">
        <v>4.6969428E7</v>
      </c>
      <c r="AL148" s="37">
        <v>4.1844862E7</v>
      </c>
      <c r="AM148" s="37">
        <v>4.3384277E7</v>
      </c>
      <c r="AN148" s="37">
        <v>3.1237522E7</v>
      </c>
      <c r="AO148" s="38"/>
      <c r="AP148" s="38"/>
      <c r="AQ148" s="38"/>
      <c r="AR148" s="38"/>
    </row>
    <row r="149" ht="12.75" customHeight="1">
      <c r="A149" s="15" t="s">
        <v>21</v>
      </c>
      <c r="B149" s="24">
        <v>2015.0</v>
      </c>
      <c r="C149" s="25">
        <v>10.0</v>
      </c>
      <c r="D149" s="26">
        <v>1438864.0</v>
      </c>
      <c r="E149" s="25">
        <v>2.0</v>
      </c>
      <c r="F149" s="26">
        <v>390000.0</v>
      </c>
      <c r="G149" s="25">
        <v>140.0</v>
      </c>
      <c r="H149" s="26">
        <v>2.1852916E7</v>
      </c>
      <c r="I149" s="25">
        <v>97.0</v>
      </c>
      <c r="J149" s="26">
        <v>2.5862724E7</v>
      </c>
      <c r="K149" s="25">
        <v>1.0</v>
      </c>
      <c r="L149" s="26">
        <v>120000.0</v>
      </c>
      <c r="M149" s="25">
        <v>12.0</v>
      </c>
      <c r="N149" s="26">
        <v>3038097.0</v>
      </c>
      <c r="O149" s="25">
        <v>0.0</v>
      </c>
      <c r="P149" s="26">
        <v>0.0</v>
      </c>
      <c r="Q149" s="25">
        <v>0.0</v>
      </c>
      <c r="R149" s="26">
        <v>0.0</v>
      </c>
      <c r="S149" s="29">
        <v>14.0</v>
      </c>
      <c r="T149" s="29">
        <v>3292807.0</v>
      </c>
      <c r="U149" s="30">
        <f t="shared" ref="U149:V149" si="180">SUM(C149+G149+I149+K149+M149+O149+Q149+S149)</f>
        <v>274</v>
      </c>
      <c r="V149" s="31">
        <f t="shared" si="180"/>
        <v>55605408</v>
      </c>
      <c r="W149" s="51">
        <f>U149-'Single-Family'!U136</f>
        <v>89</v>
      </c>
      <c r="X149" s="52">
        <f>W149/'Single-Family'!U136</f>
        <v>0.4810810811</v>
      </c>
      <c r="Y149" s="53">
        <f>V149-'Single-Family'!V136</f>
        <v>18378231</v>
      </c>
      <c r="Z149" s="52">
        <f>Y149/'Single-Family'!V136</f>
        <v>0.4936778043</v>
      </c>
      <c r="AA149" s="53">
        <f t="shared" si="181"/>
        <v>25206608</v>
      </c>
      <c r="AB149" s="38"/>
      <c r="AC149" s="57">
        <f t="shared" ref="AC149:AN149" si="182">AC148/$AC$137</f>
        <v>24.369975</v>
      </c>
      <c r="AD149" s="57">
        <f t="shared" si="182"/>
        <v>38.304254</v>
      </c>
      <c r="AE149" s="57">
        <f t="shared" si="182"/>
        <v>55.605408</v>
      </c>
      <c r="AF149" s="57">
        <f t="shared" si="182"/>
        <v>46.004632</v>
      </c>
      <c r="AG149" s="57">
        <f t="shared" si="182"/>
        <v>38.057107</v>
      </c>
      <c r="AH149" s="57">
        <f t="shared" si="182"/>
        <v>44.476168</v>
      </c>
      <c r="AI149" s="57">
        <f t="shared" si="182"/>
        <v>50.67762</v>
      </c>
      <c r="AJ149" s="57">
        <f t="shared" si="182"/>
        <v>48.470982</v>
      </c>
      <c r="AK149" s="57">
        <f t="shared" si="182"/>
        <v>46.969428</v>
      </c>
      <c r="AL149" s="57">
        <f t="shared" si="182"/>
        <v>41.844862</v>
      </c>
      <c r="AM149" s="57">
        <f t="shared" si="182"/>
        <v>43.384277</v>
      </c>
      <c r="AN149" s="57">
        <f t="shared" si="182"/>
        <v>31.237522</v>
      </c>
      <c r="AO149" s="38"/>
      <c r="AP149" s="38"/>
      <c r="AQ149" s="38"/>
      <c r="AR149" s="38"/>
    </row>
    <row r="150" ht="12.75" customHeight="1">
      <c r="A150" s="15" t="s">
        <v>22</v>
      </c>
      <c r="B150" s="24">
        <v>2015.0</v>
      </c>
      <c r="C150" s="25">
        <v>7.0</v>
      </c>
      <c r="D150" s="26">
        <v>961201.0</v>
      </c>
      <c r="E150" s="25">
        <v>6.0</v>
      </c>
      <c r="F150" s="26">
        <v>1628125.0</v>
      </c>
      <c r="G150" s="25">
        <v>160.0</v>
      </c>
      <c r="H150" s="26">
        <v>2.3069769E7</v>
      </c>
      <c r="I150" s="25">
        <v>73.0</v>
      </c>
      <c r="J150" s="26">
        <v>1.8526115E7</v>
      </c>
      <c r="K150" s="25">
        <v>0.0</v>
      </c>
      <c r="L150" s="26">
        <v>0.0</v>
      </c>
      <c r="M150" s="25">
        <v>8.0</v>
      </c>
      <c r="N150" s="26">
        <v>1778693.0</v>
      </c>
      <c r="O150" s="25">
        <v>0.0</v>
      </c>
      <c r="P150" s="26">
        <v>0.0</v>
      </c>
      <c r="Q150" s="25">
        <v>0.0</v>
      </c>
      <c r="R150" s="26">
        <v>0.0</v>
      </c>
      <c r="S150" s="29">
        <v>9.0</v>
      </c>
      <c r="T150" s="29">
        <v>1668854.0</v>
      </c>
      <c r="U150" s="30">
        <f t="shared" ref="U150:V150" si="183">SUM(C150+G150+I150+K150+M150+O150+Q150+S150)</f>
        <v>257</v>
      </c>
      <c r="V150" s="31">
        <f t="shared" si="183"/>
        <v>46004632</v>
      </c>
      <c r="W150" s="51">
        <f>U150-'Single-Family'!U137</f>
        <v>36</v>
      </c>
      <c r="X150" s="52">
        <f>W150/'Single-Family'!U137</f>
        <v>0.1628959276</v>
      </c>
      <c r="Y150" s="53">
        <f>V150-'Single-Family'!V137</f>
        <v>7266502</v>
      </c>
      <c r="Z150" s="52">
        <f>Y150/'Single-Family'!V137</f>
        <v>0.1875800923</v>
      </c>
      <c r="AA150" s="53">
        <f t="shared" si="181"/>
        <v>32473110</v>
      </c>
      <c r="AB150" s="38"/>
      <c r="AC150" s="15"/>
      <c r="AD150" s="15"/>
      <c r="AE150" s="15"/>
      <c r="AF150" s="15"/>
      <c r="AG150" s="15"/>
      <c r="AH150" s="15"/>
      <c r="AI150" s="15"/>
      <c r="AJ150" s="15"/>
      <c r="AK150" s="15"/>
      <c r="AL150" s="15"/>
      <c r="AM150" s="15"/>
      <c r="AN150" s="15"/>
      <c r="AO150" s="38"/>
      <c r="AP150" s="38"/>
      <c r="AQ150" s="38"/>
      <c r="AR150" s="38"/>
    </row>
    <row r="151" ht="12.75" customHeight="1">
      <c r="A151" s="15" t="s">
        <v>23</v>
      </c>
      <c r="B151" s="24">
        <v>2015.0</v>
      </c>
      <c r="C151" s="25">
        <v>8.0</v>
      </c>
      <c r="D151" s="26">
        <v>1123158.0</v>
      </c>
      <c r="E151" s="25">
        <v>5.0</v>
      </c>
      <c r="F151" s="26">
        <v>1163000.0</v>
      </c>
      <c r="G151" s="25">
        <v>135.0</v>
      </c>
      <c r="H151" s="26">
        <v>1.9664664E7</v>
      </c>
      <c r="I151" s="25">
        <v>57.0</v>
      </c>
      <c r="J151" s="26">
        <v>1.4345698E7</v>
      </c>
      <c r="K151" s="25">
        <v>3.0</v>
      </c>
      <c r="L151" s="26">
        <v>620000.0</v>
      </c>
      <c r="M151" s="25">
        <v>8.0</v>
      </c>
      <c r="N151" s="26">
        <v>2212732.0</v>
      </c>
      <c r="O151" s="25">
        <v>0.0</v>
      </c>
      <c r="P151" s="26">
        <v>0.0</v>
      </c>
      <c r="Q151" s="25">
        <v>0.0</v>
      </c>
      <c r="R151" s="26">
        <v>0.0</v>
      </c>
      <c r="S151" s="29">
        <v>1.0</v>
      </c>
      <c r="T151" s="29">
        <v>90855.0</v>
      </c>
      <c r="U151" s="30">
        <f t="shared" ref="U151:V151" si="184">SUM(C151+G151+I151+K151+M151+O151+Q151+S151)</f>
        <v>212</v>
      </c>
      <c r="V151" s="31">
        <f t="shared" si="184"/>
        <v>38057107</v>
      </c>
      <c r="W151" s="51">
        <f>U151-'Single-Family'!U138</f>
        <v>-8</v>
      </c>
      <c r="X151" s="52">
        <f>W151/'Single-Family'!U138</f>
        <v>-0.03636363636</v>
      </c>
      <c r="Y151" s="53">
        <f>V151-'Single-Family'!V138</f>
        <v>-3462749</v>
      </c>
      <c r="Z151" s="52">
        <f>Y151/'Single-Family'!V138</f>
        <v>-0.08339983164</v>
      </c>
      <c r="AA151" s="53">
        <f t="shared" si="181"/>
        <v>29010361</v>
      </c>
      <c r="AB151" s="38"/>
      <c r="AC151" s="15"/>
      <c r="AD151" s="15"/>
      <c r="AE151" s="15"/>
      <c r="AF151" s="15"/>
      <c r="AG151" s="15"/>
      <c r="AH151" s="15"/>
      <c r="AI151" s="15"/>
      <c r="AJ151" s="15"/>
      <c r="AK151" s="15"/>
      <c r="AL151" s="15"/>
      <c r="AM151" s="15"/>
      <c r="AN151" s="15"/>
      <c r="AO151" s="38"/>
      <c r="AP151" s="38"/>
      <c r="AQ151" s="38"/>
      <c r="AR151" s="38"/>
    </row>
    <row r="152" ht="12.75" customHeight="1">
      <c r="A152" s="15" t="s">
        <v>32</v>
      </c>
      <c r="B152" s="24">
        <v>2015.0</v>
      </c>
      <c r="C152" s="25">
        <v>16.0</v>
      </c>
      <c r="D152" s="26">
        <v>2586564.0</v>
      </c>
      <c r="E152" s="25">
        <v>7.0</v>
      </c>
      <c r="F152" s="26">
        <v>2101625.0</v>
      </c>
      <c r="G152" s="25">
        <v>120.0</v>
      </c>
      <c r="H152" s="26">
        <v>2.026558E7</v>
      </c>
      <c r="I152" s="25">
        <v>75.0</v>
      </c>
      <c r="J152" s="26">
        <v>1.850706E7</v>
      </c>
      <c r="K152" s="25">
        <v>1.0</v>
      </c>
      <c r="L152" s="26">
        <v>230000.0</v>
      </c>
      <c r="M152" s="25">
        <v>4.0</v>
      </c>
      <c r="N152" s="26">
        <v>1133810.0</v>
      </c>
      <c r="O152" s="25">
        <v>0.0</v>
      </c>
      <c r="P152" s="26">
        <v>0.0</v>
      </c>
      <c r="Q152" s="25">
        <v>0.0</v>
      </c>
      <c r="R152" s="26">
        <v>0.0</v>
      </c>
      <c r="S152" s="29">
        <v>7.0</v>
      </c>
      <c r="T152" s="29">
        <v>1753154.0</v>
      </c>
      <c r="U152" s="30">
        <f t="shared" ref="U152:V152" si="185">SUM(C152+G152+I152+K152+M152+O152+Q152+S152)</f>
        <v>223</v>
      </c>
      <c r="V152" s="31">
        <f t="shared" si="185"/>
        <v>44476168</v>
      </c>
      <c r="W152" s="51">
        <f>U152-'Single-Family'!U139</f>
        <v>28</v>
      </c>
      <c r="X152" s="52">
        <f>W152/'Single-Family'!U139</f>
        <v>0.1435897436</v>
      </c>
      <c r="Y152" s="53">
        <f>V152-'Single-Family'!V139</f>
        <v>11367705</v>
      </c>
      <c r="Z152" s="52">
        <f>Y152/'Single-Family'!V139</f>
        <v>0.3433474094</v>
      </c>
      <c r="AA152" s="53">
        <f t="shared" si="181"/>
        <v>40378066</v>
      </c>
      <c r="AB152" s="38"/>
      <c r="AC152" s="15"/>
      <c r="AD152" s="15"/>
      <c r="AE152" s="15"/>
      <c r="AF152" s="15"/>
      <c r="AG152" s="15"/>
      <c r="AH152" s="15"/>
      <c r="AI152" s="15"/>
      <c r="AJ152" s="15"/>
      <c r="AK152" s="15"/>
      <c r="AL152" s="15"/>
      <c r="AM152" s="15"/>
      <c r="AN152" s="15"/>
      <c r="AO152" s="38"/>
      <c r="AP152" s="38"/>
      <c r="AQ152" s="38"/>
      <c r="AR152" s="38"/>
    </row>
    <row r="153" ht="12.75" customHeight="1">
      <c r="A153" s="15" t="s">
        <v>25</v>
      </c>
      <c r="B153" s="24">
        <v>2015.0</v>
      </c>
      <c r="C153" s="25">
        <v>15.0</v>
      </c>
      <c r="D153" s="26">
        <v>2772054.0</v>
      </c>
      <c r="E153" s="25">
        <v>6.0</v>
      </c>
      <c r="F153" s="26">
        <v>1046876.0</v>
      </c>
      <c r="G153" s="25">
        <v>149.0</v>
      </c>
      <c r="H153" s="26">
        <v>2.1927381E7</v>
      </c>
      <c r="I153" s="25">
        <v>81.0</v>
      </c>
      <c r="J153" s="26">
        <v>2.2156014E7</v>
      </c>
      <c r="K153" s="25">
        <v>0.0</v>
      </c>
      <c r="L153" s="26">
        <v>0.0</v>
      </c>
      <c r="M153" s="25">
        <v>10.0</v>
      </c>
      <c r="N153" s="26">
        <v>2641204.0</v>
      </c>
      <c r="O153" s="25">
        <v>0.0</v>
      </c>
      <c r="P153" s="26">
        <v>0.0</v>
      </c>
      <c r="Q153" s="25">
        <v>0.0</v>
      </c>
      <c r="R153" s="26">
        <v>0.0</v>
      </c>
      <c r="S153" s="29">
        <v>5.0</v>
      </c>
      <c r="T153" s="29">
        <v>1180967.0</v>
      </c>
      <c r="U153" s="30">
        <f t="shared" ref="U153:V153" si="186">SUM(C153+G153+I153+K153+M153+O153+Q153+S153)</f>
        <v>260</v>
      </c>
      <c r="V153" s="31">
        <f t="shared" si="186"/>
        <v>50677620</v>
      </c>
      <c r="W153" s="51">
        <f>U153-'Single-Family'!U140</f>
        <v>116</v>
      </c>
      <c r="X153" s="52">
        <f>W153/'Single-Family'!U140</f>
        <v>0.8055555556</v>
      </c>
      <c r="Y153" s="53">
        <f>V153-'Single-Family'!V140</f>
        <v>20854488</v>
      </c>
      <c r="Z153" s="52">
        <f>Y153/'Single-Family'!V140</f>
        <v>0.6992722294</v>
      </c>
      <c r="AA153" s="53">
        <f t="shared" si="181"/>
        <v>61232554</v>
      </c>
      <c r="AB153" s="38"/>
      <c r="AC153" s="15"/>
      <c r="AD153" s="15"/>
      <c r="AE153" s="15"/>
      <c r="AF153" s="15"/>
      <c r="AG153" s="15"/>
      <c r="AH153" s="15"/>
      <c r="AI153" s="15"/>
      <c r="AJ153" s="15"/>
      <c r="AK153" s="15"/>
      <c r="AL153" s="15"/>
      <c r="AM153" s="15"/>
      <c r="AN153" s="15"/>
      <c r="AO153" s="38"/>
      <c r="AP153" s="38"/>
      <c r="AQ153" s="38"/>
      <c r="AR153" s="38"/>
    </row>
    <row r="154" ht="12.75" customHeight="1">
      <c r="A154" s="15" t="s">
        <v>26</v>
      </c>
      <c r="B154" s="24">
        <v>2015.0</v>
      </c>
      <c r="C154" s="25">
        <v>5.0</v>
      </c>
      <c r="D154" s="26">
        <v>947960.0</v>
      </c>
      <c r="E154" s="25">
        <v>2.0</v>
      </c>
      <c r="F154" s="26">
        <v>757250.0</v>
      </c>
      <c r="G154" s="25">
        <v>132.0</v>
      </c>
      <c r="H154" s="26">
        <v>2.0749397E7</v>
      </c>
      <c r="I154" s="25">
        <v>82.0</v>
      </c>
      <c r="J154" s="26">
        <v>2.0443685E7</v>
      </c>
      <c r="K154" s="25">
        <v>2.0</v>
      </c>
      <c r="L154" s="26">
        <v>484000.0</v>
      </c>
      <c r="M154" s="25">
        <v>15.0</v>
      </c>
      <c r="N154" s="26">
        <v>5113971.0</v>
      </c>
      <c r="O154" s="25">
        <v>0.0</v>
      </c>
      <c r="P154" s="26">
        <v>0.0</v>
      </c>
      <c r="Q154" s="25">
        <v>0.0</v>
      </c>
      <c r="R154" s="26">
        <v>0.0</v>
      </c>
      <c r="S154" s="29">
        <v>4.0</v>
      </c>
      <c r="T154" s="29">
        <v>731969.0</v>
      </c>
      <c r="U154" s="30">
        <f t="shared" ref="U154:V154" si="187">SUM(C154+G154+I154+K154+M154+O154+Q154+S154)</f>
        <v>240</v>
      </c>
      <c r="V154" s="31">
        <f t="shared" si="187"/>
        <v>48470982</v>
      </c>
      <c r="W154" s="51">
        <f>U154-'Single-Family'!U141</f>
        <v>-33</v>
      </c>
      <c r="X154" s="52">
        <f>W154/'Single-Family'!U141</f>
        <v>-0.1208791209</v>
      </c>
      <c r="Y154" s="53">
        <f>V154-'Single-Family'!V141</f>
        <v>-4530313</v>
      </c>
      <c r="Z154" s="52">
        <f>Y154/'Single-Family'!V141</f>
        <v>-0.08547551527</v>
      </c>
      <c r="AA154" s="53">
        <f t="shared" si="181"/>
        <v>56702241</v>
      </c>
      <c r="AB154" s="38"/>
      <c r="AC154" s="15"/>
      <c r="AD154" s="15"/>
      <c r="AE154" s="15"/>
      <c r="AF154" s="15"/>
      <c r="AG154" s="15"/>
      <c r="AH154" s="15"/>
      <c r="AI154" s="15"/>
      <c r="AJ154" s="15"/>
      <c r="AK154" s="15"/>
      <c r="AL154" s="15"/>
      <c r="AM154" s="15"/>
      <c r="AN154" s="15"/>
      <c r="AO154" s="38"/>
      <c r="AP154" s="38"/>
      <c r="AQ154" s="38"/>
      <c r="AR154" s="38"/>
    </row>
    <row r="155" ht="12.75" customHeight="1">
      <c r="A155" s="15" t="s">
        <v>27</v>
      </c>
      <c r="B155" s="24">
        <v>2015.0</v>
      </c>
      <c r="C155" s="25">
        <v>14.0</v>
      </c>
      <c r="D155" s="26">
        <v>2736236.0</v>
      </c>
      <c r="E155" s="25">
        <v>0.0</v>
      </c>
      <c r="F155" s="26">
        <v>0.0</v>
      </c>
      <c r="G155" s="25">
        <v>143.0</v>
      </c>
      <c r="H155" s="26">
        <v>2.1797771E7</v>
      </c>
      <c r="I155" s="25">
        <v>75.0</v>
      </c>
      <c r="J155" s="26">
        <v>2.0192624E7</v>
      </c>
      <c r="K155" s="25">
        <v>0.0</v>
      </c>
      <c r="L155" s="26">
        <v>0.0</v>
      </c>
      <c r="M155" s="25">
        <v>8.0</v>
      </c>
      <c r="N155" s="26">
        <v>2096629.0</v>
      </c>
      <c r="O155" s="25">
        <v>0.0</v>
      </c>
      <c r="P155" s="26">
        <v>0.0</v>
      </c>
      <c r="Q155" s="25">
        <v>0.0</v>
      </c>
      <c r="R155" s="26">
        <v>0.0</v>
      </c>
      <c r="S155" s="29">
        <v>1.0</v>
      </c>
      <c r="T155" s="29">
        <v>146168.0</v>
      </c>
      <c r="U155" s="30">
        <f t="shared" ref="U155:V155" si="188">SUM(C155+G155+I155+K155+M155+O155+Q155+S155)</f>
        <v>241</v>
      </c>
      <c r="V155" s="31">
        <f t="shared" si="188"/>
        <v>46969428</v>
      </c>
      <c r="W155" s="51">
        <f>U155-'Single-Family'!U142</f>
        <v>7</v>
      </c>
      <c r="X155" s="52">
        <f>W155/'Single-Family'!U142</f>
        <v>0.02991452991</v>
      </c>
      <c r="Y155" s="53">
        <f>V155-'Single-Family'!V142</f>
        <v>2579740</v>
      </c>
      <c r="Z155" s="52">
        <f>Y155/'Single-Family'!V142</f>
        <v>0.05811574977</v>
      </c>
      <c r="AA155" s="53">
        <f t="shared" si="181"/>
        <v>59281981</v>
      </c>
      <c r="AB155" s="38"/>
      <c r="AC155" s="15"/>
      <c r="AD155" s="15"/>
      <c r="AE155" s="15"/>
      <c r="AF155" s="15"/>
      <c r="AG155" s="15"/>
      <c r="AH155" s="15"/>
      <c r="AI155" s="15"/>
      <c r="AJ155" s="15"/>
      <c r="AK155" s="15"/>
      <c r="AL155" s="15"/>
      <c r="AM155" s="15"/>
      <c r="AN155" s="15"/>
      <c r="AO155" s="38"/>
      <c r="AP155" s="38"/>
      <c r="AQ155" s="38"/>
      <c r="AR155" s="38"/>
    </row>
    <row r="156" ht="12.75" customHeight="1">
      <c r="A156" s="15" t="s">
        <v>28</v>
      </c>
      <c r="B156" s="24">
        <v>2015.0</v>
      </c>
      <c r="C156" s="25">
        <v>9.0</v>
      </c>
      <c r="D156" s="26">
        <v>1465573.0</v>
      </c>
      <c r="E156" s="25">
        <v>1.0</v>
      </c>
      <c r="F156" s="26">
        <v>350000.0</v>
      </c>
      <c r="G156" s="25">
        <v>125.0</v>
      </c>
      <c r="H156" s="26">
        <v>1.9869504E7</v>
      </c>
      <c r="I156" s="25">
        <v>60.0</v>
      </c>
      <c r="J156" s="26">
        <v>1.6834584E7</v>
      </c>
      <c r="K156" s="25">
        <v>1.0</v>
      </c>
      <c r="L156" s="26">
        <v>250000.0</v>
      </c>
      <c r="M156" s="25">
        <v>5.0</v>
      </c>
      <c r="N156" s="26">
        <v>1500723.0</v>
      </c>
      <c r="O156" s="25">
        <v>0.0</v>
      </c>
      <c r="P156" s="26">
        <v>0.0</v>
      </c>
      <c r="Q156" s="25">
        <v>0.0</v>
      </c>
      <c r="R156" s="26">
        <v>0.0</v>
      </c>
      <c r="S156" s="29">
        <v>7.0</v>
      </c>
      <c r="T156" s="29">
        <v>1924478.0</v>
      </c>
      <c r="U156" s="30">
        <f t="shared" ref="U156:V156" si="189">SUM(C156+G156+I156+K156+M156+O156+Q156+S156)</f>
        <v>207</v>
      </c>
      <c r="V156" s="31">
        <f t="shared" si="189"/>
        <v>41844862</v>
      </c>
      <c r="W156" s="51">
        <f>U156-'Single-Family'!U143</f>
        <v>2</v>
      </c>
      <c r="X156" s="52">
        <f>W156/'Single-Family'!U143</f>
        <v>0.009756097561</v>
      </c>
      <c r="Y156" s="53">
        <f>V156-'Single-Family'!V143</f>
        <v>-1808101</v>
      </c>
      <c r="Z156" s="52">
        <f>Y156/'Single-Family'!V143</f>
        <v>-0.0414198917</v>
      </c>
      <c r="AA156" s="53">
        <f t="shared" si="181"/>
        <v>57473880</v>
      </c>
      <c r="AB156" s="38"/>
      <c r="AC156" s="15"/>
      <c r="AD156" s="15"/>
      <c r="AE156" s="15"/>
      <c r="AF156" s="15"/>
      <c r="AG156" s="15"/>
      <c r="AH156" s="15"/>
      <c r="AI156" s="15"/>
      <c r="AJ156" s="15"/>
      <c r="AK156" s="15"/>
      <c r="AL156" s="15"/>
      <c r="AM156" s="15"/>
      <c r="AN156" s="15"/>
      <c r="AO156" s="38"/>
      <c r="AP156" s="38"/>
      <c r="AQ156" s="38"/>
      <c r="AR156" s="38"/>
    </row>
    <row r="157" ht="12.75" customHeight="1">
      <c r="A157" s="15" t="s">
        <v>29</v>
      </c>
      <c r="B157" s="24">
        <v>2015.0</v>
      </c>
      <c r="C157" s="25">
        <v>11.0</v>
      </c>
      <c r="D157" s="26">
        <v>1707614.0</v>
      </c>
      <c r="E157" s="25">
        <v>0.0</v>
      </c>
      <c r="F157" s="26">
        <v>0.0</v>
      </c>
      <c r="G157" s="25">
        <v>89.0</v>
      </c>
      <c r="H157" s="26">
        <v>1.5028632E7</v>
      </c>
      <c r="I157" s="25">
        <v>85.0</v>
      </c>
      <c r="J157" s="26">
        <v>2.3294608E7</v>
      </c>
      <c r="K157" s="25">
        <v>0.0</v>
      </c>
      <c r="L157" s="26">
        <v>0.0</v>
      </c>
      <c r="M157" s="25">
        <v>3.0</v>
      </c>
      <c r="N157" s="26">
        <v>971816.0</v>
      </c>
      <c r="O157" s="25">
        <v>0.0</v>
      </c>
      <c r="P157" s="26">
        <v>0.0</v>
      </c>
      <c r="Q157" s="25">
        <v>0.0</v>
      </c>
      <c r="R157" s="26">
        <v>0.0</v>
      </c>
      <c r="S157" s="29">
        <v>11.0</v>
      </c>
      <c r="T157" s="29">
        <v>2381607.0</v>
      </c>
      <c r="U157" s="30">
        <f t="shared" ref="U157:V157" si="190">SUM(C157+G157+I157+K157+M157+O157+Q157+S157)</f>
        <v>199</v>
      </c>
      <c r="V157" s="31">
        <f t="shared" si="190"/>
        <v>43384277</v>
      </c>
      <c r="W157" s="51">
        <f>U157-'Single-Family'!U144</f>
        <v>51</v>
      </c>
      <c r="X157" s="52">
        <f>W157/'Single-Family'!U144</f>
        <v>0.3445945946</v>
      </c>
      <c r="Y157" s="53">
        <f>V157-'Single-Family'!V144</f>
        <v>12513281</v>
      </c>
      <c r="Z157" s="52">
        <f>Y157/'Single-Family'!V144</f>
        <v>0.4053410198</v>
      </c>
      <c r="AA157" s="53">
        <f t="shared" si="181"/>
        <v>69987161</v>
      </c>
      <c r="AB157" s="38"/>
      <c r="AC157" s="15"/>
      <c r="AD157" s="15"/>
      <c r="AE157" s="15"/>
      <c r="AF157" s="15"/>
      <c r="AG157" s="15"/>
      <c r="AH157" s="15"/>
      <c r="AI157" s="15"/>
      <c r="AJ157" s="15"/>
      <c r="AK157" s="15"/>
      <c r="AL157" s="15"/>
      <c r="AM157" s="15"/>
      <c r="AN157" s="15"/>
      <c r="AO157" s="38"/>
      <c r="AP157" s="38"/>
      <c r="AQ157" s="38"/>
      <c r="AR157" s="38"/>
    </row>
    <row r="158" ht="12.75" customHeight="1">
      <c r="A158" s="15" t="s">
        <v>30</v>
      </c>
      <c r="B158" s="24">
        <v>2015.0</v>
      </c>
      <c r="C158" s="25">
        <v>7.0</v>
      </c>
      <c r="D158" s="26">
        <v>1301367.0</v>
      </c>
      <c r="E158" s="25">
        <v>2.0</v>
      </c>
      <c r="F158" s="26">
        <v>641750.0</v>
      </c>
      <c r="G158" s="25">
        <v>89.0</v>
      </c>
      <c r="H158" s="26">
        <v>1.414252E7</v>
      </c>
      <c r="I158" s="25">
        <v>48.0</v>
      </c>
      <c r="J158" s="26">
        <v>1.343628E7</v>
      </c>
      <c r="K158" s="25">
        <v>0.0</v>
      </c>
      <c r="L158" s="26">
        <v>0.0</v>
      </c>
      <c r="M158" s="25">
        <v>5.0</v>
      </c>
      <c r="N158" s="26">
        <v>1524078.0</v>
      </c>
      <c r="O158" s="25">
        <v>0.0</v>
      </c>
      <c r="P158" s="26">
        <v>0.0</v>
      </c>
      <c r="Q158" s="25">
        <v>0.0</v>
      </c>
      <c r="R158" s="26">
        <v>0.0</v>
      </c>
      <c r="S158" s="29">
        <v>4.0</v>
      </c>
      <c r="T158" s="29">
        <v>833277.0</v>
      </c>
      <c r="U158" s="30">
        <f t="shared" ref="U158:V158" si="191">SUM(C158+G158+I158+K158+M158+O158+Q158+S158)</f>
        <v>153</v>
      </c>
      <c r="V158" s="31">
        <f t="shared" si="191"/>
        <v>31237522</v>
      </c>
      <c r="W158" s="51">
        <f>U158-'Single-Family'!U145</f>
        <v>38</v>
      </c>
      <c r="X158" s="52">
        <f>W158/'Single-Family'!U145</f>
        <v>0.3304347826</v>
      </c>
      <c r="Y158" s="53">
        <f>V158-'Single-Family'!V145</f>
        <v>8798444</v>
      </c>
      <c r="Z158" s="52">
        <f>Y158/'Single-Family'!V145</f>
        <v>0.3921036328</v>
      </c>
      <c r="AA158" s="53">
        <f t="shared" si="181"/>
        <v>78785605</v>
      </c>
      <c r="AB158" s="38"/>
      <c r="AC158" s="15"/>
      <c r="AD158" s="15"/>
      <c r="AE158" s="15"/>
      <c r="AF158" s="15"/>
      <c r="AG158" s="15"/>
      <c r="AH158" s="15"/>
      <c r="AI158" s="15"/>
      <c r="AJ158" s="15"/>
      <c r="AK158" s="15"/>
      <c r="AL158" s="15"/>
      <c r="AM158" s="15"/>
      <c r="AN158" s="15"/>
      <c r="AO158" s="38"/>
      <c r="AP158" s="38"/>
      <c r="AQ158" s="38"/>
      <c r="AR158" s="38"/>
    </row>
    <row r="159" ht="12.75" customHeight="1">
      <c r="A159" s="23" t="s">
        <v>31</v>
      </c>
      <c r="B159" s="40">
        <v>2015.0</v>
      </c>
      <c r="C159" s="41">
        <f t="shared" ref="C159:W159" si="192">SUM(C147:C158)</f>
        <v>112</v>
      </c>
      <c r="D159" s="42">
        <f t="shared" si="192"/>
        <v>18933101</v>
      </c>
      <c r="E159" s="41">
        <f t="shared" si="192"/>
        <v>34</v>
      </c>
      <c r="F159" s="42">
        <f t="shared" si="192"/>
        <v>8683626</v>
      </c>
      <c r="G159" s="41">
        <f t="shared" si="192"/>
        <v>1459</v>
      </c>
      <c r="H159" s="42">
        <f t="shared" si="192"/>
        <v>224124771</v>
      </c>
      <c r="I159" s="41">
        <f t="shared" si="192"/>
        <v>843</v>
      </c>
      <c r="J159" s="42">
        <f t="shared" si="192"/>
        <v>225060211</v>
      </c>
      <c r="K159" s="41">
        <f t="shared" si="192"/>
        <v>8</v>
      </c>
      <c r="L159" s="42">
        <f t="shared" si="192"/>
        <v>1704000</v>
      </c>
      <c r="M159" s="41">
        <f t="shared" si="192"/>
        <v>83</v>
      </c>
      <c r="N159" s="42">
        <f t="shared" si="192"/>
        <v>22909550</v>
      </c>
      <c r="O159" s="41">
        <f t="shared" si="192"/>
        <v>0</v>
      </c>
      <c r="P159" s="42">
        <f t="shared" si="192"/>
        <v>0</v>
      </c>
      <c r="Q159" s="41">
        <f t="shared" si="192"/>
        <v>0</v>
      </c>
      <c r="R159" s="42">
        <f t="shared" si="192"/>
        <v>0</v>
      </c>
      <c r="S159" s="45">
        <f t="shared" si="192"/>
        <v>72</v>
      </c>
      <c r="T159" s="45">
        <f t="shared" si="192"/>
        <v>16065602</v>
      </c>
      <c r="U159" s="46">
        <f t="shared" si="192"/>
        <v>2579</v>
      </c>
      <c r="V159" s="47">
        <f t="shared" si="192"/>
        <v>509402235</v>
      </c>
      <c r="W159" s="54">
        <f t="shared" si="192"/>
        <v>371</v>
      </c>
      <c r="X159" s="55">
        <f>W159/'Single-Family'!U146</f>
        <v>0.1680253623</v>
      </c>
      <c r="Y159" s="56">
        <f>SUM(Y147:Y158)</f>
        <v>78785605</v>
      </c>
      <c r="Z159" s="55">
        <f>Y159/'Single-Family'!V146</f>
        <v>0.1829599684</v>
      </c>
      <c r="AA159" s="56">
        <f t="shared" ref="AA159:AA160" si="194">Y159</f>
        <v>78785605</v>
      </c>
      <c r="AB159" s="38"/>
      <c r="AC159" s="15"/>
      <c r="AD159" s="15"/>
      <c r="AE159" s="15"/>
      <c r="AF159" s="15"/>
      <c r="AG159" s="15"/>
      <c r="AH159" s="15"/>
      <c r="AI159" s="15"/>
      <c r="AJ159" s="15"/>
      <c r="AK159" s="15"/>
      <c r="AL159" s="15"/>
      <c r="AM159" s="15"/>
      <c r="AN159" s="15"/>
      <c r="AO159" s="38"/>
      <c r="AP159" s="38"/>
      <c r="AQ159" s="38"/>
      <c r="AR159" s="38"/>
    </row>
    <row r="160" ht="12.75" customHeight="1">
      <c r="A160" s="15" t="s">
        <v>19</v>
      </c>
      <c r="B160" s="24">
        <v>2016.0</v>
      </c>
      <c r="C160" s="25">
        <v>5.0</v>
      </c>
      <c r="D160" s="26">
        <v>564791.59</v>
      </c>
      <c r="E160" s="25">
        <v>1.0</v>
      </c>
      <c r="F160" s="26">
        <v>175066.0</v>
      </c>
      <c r="G160" s="25">
        <v>72.0</v>
      </c>
      <c r="H160" s="26">
        <v>1.1391044E7</v>
      </c>
      <c r="I160" s="25">
        <v>52.0</v>
      </c>
      <c r="J160" s="26">
        <v>1.4644589E7</v>
      </c>
      <c r="K160" s="25">
        <v>1.0</v>
      </c>
      <c r="L160" s="26">
        <v>172000.0</v>
      </c>
      <c r="M160" s="25">
        <v>1.0</v>
      </c>
      <c r="N160" s="26">
        <v>245904.0</v>
      </c>
      <c r="O160" s="25">
        <v>0.0</v>
      </c>
      <c r="P160" s="26">
        <v>0.0</v>
      </c>
      <c r="Q160" s="25">
        <v>0.0</v>
      </c>
      <c r="R160" s="26">
        <v>0.0</v>
      </c>
      <c r="S160" s="29">
        <v>1.0</v>
      </c>
      <c r="T160" s="29">
        <v>373037.0</v>
      </c>
      <c r="U160" s="30">
        <f t="shared" ref="U160:V160" si="193">SUM(C160+G160+I160+K160+M160+O160+Q160+S160+E160)</f>
        <v>133</v>
      </c>
      <c r="V160" s="31">
        <f t="shared" si="193"/>
        <v>27566431.59</v>
      </c>
      <c r="W160" s="51">
        <f>U160-'Single-Family'!U147</f>
        <v>6</v>
      </c>
      <c r="X160" s="52">
        <f>W160/'Single-Family'!U147</f>
        <v>0.04724409449</v>
      </c>
      <c r="Y160" s="53">
        <f>V160-'Single-Family'!V147</f>
        <v>3196456.59</v>
      </c>
      <c r="Z160" s="52">
        <f>Y160/'Single-Family'!V147</f>
        <v>0.1311637205</v>
      </c>
      <c r="AA160" s="53">
        <f t="shared" si="194"/>
        <v>3196456.59</v>
      </c>
      <c r="AB160" s="38"/>
      <c r="AC160" s="37">
        <f t="array" ref="AC160:AN161">TRANSPOSE(U160:V171)</f>
        <v>133</v>
      </c>
      <c r="AD160" s="37">
        <v>176.0</v>
      </c>
      <c r="AE160" s="37">
        <v>253.0</v>
      </c>
      <c r="AF160" s="37">
        <v>241.0</v>
      </c>
      <c r="AG160" s="37">
        <v>308.0</v>
      </c>
      <c r="AH160" s="37">
        <v>249.0</v>
      </c>
      <c r="AI160" s="37">
        <v>236.0</v>
      </c>
      <c r="AJ160" s="37">
        <v>247.0</v>
      </c>
      <c r="AK160" s="37">
        <v>198.0</v>
      </c>
      <c r="AL160" s="37">
        <v>197.0</v>
      </c>
      <c r="AM160" s="37">
        <v>207.0</v>
      </c>
      <c r="AN160" s="37">
        <v>189.0</v>
      </c>
      <c r="AO160" s="38"/>
      <c r="AP160" s="38"/>
      <c r="AQ160" s="38"/>
      <c r="AR160" s="38"/>
    </row>
    <row r="161" ht="12.75" customHeight="1">
      <c r="A161" s="15" t="s">
        <v>20</v>
      </c>
      <c r="B161" s="24">
        <v>2016.0</v>
      </c>
      <c r="C161" s="25">
        <v>7.0</v>
      </c>
      <c r="D161" s="26">
        <v>1214583.0</v>
      </c>
      <c r="E161" s="25">
        <v>0.0</v>
      </c>
      <c r="F161" s="26">
        <v>0.0</v>
      </c>
      <c r="G161" s="25">
        <v>94.0</v>
      </c>
      <c r="H161" s="26">
        <v>1.2915068E7</v>
      </c>
      <c r="I161" s="25">
        <v>71.0</v>
      </c>
      <c r="J161" s="26">
        <v>1.9573401E7</v>
      </c>
      <c r="K161" s="25">
        <v>0.0</v>
      </c>
      <c r="L161" s="26">
        <v>0.0</v>
      </c>
      <c r="M161" s="25">
        <v>2.0</v>
      </c>
      <c r="N161" s="26">
        <v>639896.0</v>
      </c>
      <c r="O161" s="25">
        <v>0.0</v>
      </c>
      <c r="P161" s="26">
        <v>0.0</v>
      </c>
      <c r="Q161" s="25">
        <v>0.0</v>
      </c>
      <c r="R161" s="26">
        <v>0.0</v>
      </c>
      <c r="S161" s="29">
        <v>2.0</v>
      </c>
      <c r="T161" s="29">
        <v>419312.0</v>
      </c>
      <c r="U161" s="30">
        <f t="shared" ref="U161:V161" si="195">SUM(C161+G161+I161+K161+M161+O161+Q161+S161+E161)</f>
        <v>176</v>
      </c>
      <c r="V161" s="31">
        <f t="shared" si="195"/>
        <v>34762260</v>
      </c>
      <c r="W161" s="51">
        <f>U161-'Single-Family'!U148</f>
        <v>-10</v>
      </c>
      <c r="X161" s="52">
        <f>W161/'Single-Family'!U148</f>
        <v>-0.05376344086</v>
      </c>
      <c r="Y161" s="53">
        <f>V161-'Single-Family'!V148</f>
        <v>-3541994</v>
      </c>
      <c r="Z161" s="52">
        <f>Y161/'Single-Family'!V148</f>
        <v>-0.09246999041</v>
      </c>
      <c r="AA161" s="53">
        <f t="shared" ref="AA161:AA171" si="197">AA160+Y161</f>
        <v>-345537.41</v>
      </c>
      <c r="AB161" s="38"/>
      <c r="AC161" s="37">
        <v>2.756643159E7</v>
      </c>
      <c r="AD161" s="37">
        <v>3.476226E7</v>
      </c>
      <c r="AE161" s="37">
        <v>4.793961819E7</v>
      </c>
      <c r="AF161" s="37">
        <v>5.3771129E7</v>
      </c>
      <c r="AG161" s="37">
        <v>5.6742357E7</v>
      </c>
      <c r="AH161" s="37">
        <v>5.10865676E7</v>
      </c>
      <c r="AI161" s="37">
        <v>4.883783381E7</v>
      </c>
      <c r="AJ161" s="37">
        <v>4.2832221E7</v>
      </c>
      <c r="AK161" s="37">
        <v>3.97419225E7</v>
      </c>
      <c r="AL161" s="37">
        <v>4.0666275E7</v>
      </c>
      <c r="AM161" s="37">
        <v>4.3534213E7</v>
      </c>
      <c r="AN161" s="37">
        <v>3.968844751E7</v>
      </c>
      <c r="AO161" s="38"/>
      <c r="AP161" s="38"/>
      <c r="AQ161" s="38"/>
      <c r="AR161" s="38"/>
    </row>
    <row r="162" ht="12.75" customHeight="1">
      <c r="A162" s="15" t="s">
        <v>21</v>
      </c>
      <c r="B162" s="24">
        <v>2016.0</v>
      </c>
      <c r="C162" s="25">
        <v>9.0</v>
      </c>
      <c r="D162" s="26">
        <v>1375808.19</v>
      </c>
      <c r="E162" s="25">
        <v>0.0</v>
      </c>
      <c r="F162" s="26">
        <v>0.0</v>
      </c>
      <c r="G162" s="25">
        <v>141.0</v>
      </c>
      <c r="H162" s="26">
        <v>2.0132292E7</v>
      </c>
      <c r="I162" s="25">
        <v>90.0</v>
      </c>
      <c r="J162" s="26">
        <v>2.34424E7</v>
      </c>
      <c r="K162" s="25">
        <v>0.0</v>
      </c>
      <c r="L162" s="26">
        <v>0.0</v>
      </c>
      <c r="M162" s="25">
        <v>6.0</v>
      </c>
      <c r="N162" s="26">
        <v>1604933.0</v>
      </c>
      <c r="O162" s="25">
        <v>0.0</v>
      </c>
      <c r="P162" s="26">
        <v>0.0</v>
      </c>
      <c r="Q162" s="25">
        <v>0.0</v>
      </c>
      <c r="R162" s="26">
        <v>0.0</v>
      </c>
      <c r="S162" s="29">
        <v>7.0</v>
      </c>
      <c r="T162" s="29">
        <v>1384185.0</v>
      </c>
      <c r="U162" s="30">
        <f t="shared" ref="U162:V162" si="196">SUM(C162+G162+I162+K162+M162+O162+Q162+S162+E162)</f>
        <v>253</v>
      </c>
      <c r="V162" s="31">
        <f t="shared" si="196"/>
        <v>47939618.19</v>
      </c>
      <c r="W162" s="51">
        <f>U162-'Single-Family'!U149</f>
        <v>-21</v>
      </c>
      <c r="X162" s="52">
        <f>W162/'Single-Family'!U149</f>
        <v>-0.07664233577</v>
      </c>
      <c r="Y162" s="53">
        <f>V162-'Single-Family'!V149</f>
        <v>-7665789.81</v>
      </c>
      <c r="Z162" s="52">
        <f>Y162/'Single-Family'!V149</f>
        <v>-0.1378605083</v>
      </c>
      <c r="AA162" s="53">
        <f t="shared" si="197"/>
        <v>-8011327.22</v>
      </c>
      <c r="AB162" s="38"/>
      <c r="AC162" s="57">
        <f t="shared" ref="AC162:AN162" si="198">AC161/$AC$137</f>
        <v>27.56643159</v>
      </c>
      <c r="AD162" s="57">
        <f t="shared" si="198"/>
        <v>34.76226</v>
      </c>
      <c r="AE162" s="57">
        <f t="shared" si="198"/>
        <v>47.93961819</v>
      </c>
      <c r="AF162" s="57">
        <f t="shared" si="198"/>
        <v>53.771129</v>
      </c>
      <c r="AG162" s="57">
        <f t="shared" si="198"/>
        <v>56.742357</v>
      </c>
      <c r="AH162" s="57">
        <f t="shared" si="198"/>
        <v>51.0865676</v>
      </c>
      <c r="AI162" s="57">
        <f t="shared" si="198"/>
        <v>48.83783381</v>
      </c>
      <c r="AJ162" s="57">
        <f t="shared" si="198"/>
        <v>42.832221</v>
      </c>
      <c r="AK162" s="57">
        <f t="shared" si="198"/>
        <v>39.7419225</v>
      </c>
      <c r="AL162" s="57">
        <f t="shared" si="198"/>
        <v>40.666275</v>
      </c>
      <c r="AM162" s="57">
        <f t="shared" si="198"/>
        <v>43.534213</v>
      </c>
      <c r="AN162" s="57">
        <f t="shared" si="198"/>
        <v>39.68844751</v>
      </c>
      <c r="AO162" s="38"/>
      <c r="AP162" s="38"/>
      <c r="AQ162" s="38"/>
      <c r="AR162" s="38"/>
    </row>
    <row r="163" ht="12.75" customHeight="1">
      <c r="A163" s="15" t="s">
        <v>22</v>
      </c>
      <c r="B163" s="24">
        <v>2016.0</v>
      </c>
      <c r="C163" s="25">
        <v>11.0</v>
      </c>
      <c r="D163" s="26">
        <v>1707646.0</v>
      </c>
      <c r="E163" s="25">
        <v>5.0</v>
      </c>
      <c r="F163" s="26">
        <v>1416000.0</v>
      </c>
      <c r="G163" s="25">
        <v>154.0</v>
      </c>
      <c r="H163" s="26">
        <v>2.2327292E7</v>
      </c>
      <c r="I163" s="25">
        <v>59.0</v>
      </c>
      <c r="J163" s="26">
        <v>1.5793068E7</v>
      </c>
      <c r="K163" s="25">
        <v>0.0</v>
      </c>
      <c r="L163" s="26">
        <v>0.0</v>
      </c>
      <c r="M163" s="25">
        <v>8.0</v>
      </c>
      <c r="N163" s="26">
        <v>2545555.0</v>
      </c>
      <c r="O163" s="25">
        <v>0.0</v>
      </c>
      <c r="P163" s="26">
        <v>0.0</v>
      </c>
      <c r="Q163" s="25">
        <v>0.0</v>
      </c>
      <c r="R163" s="26">
        <v>0.0</v>
      </c>
      <c r="S163" s="29">
        <v>4.0</v>
      </c>
      <c r="T163" s="29">
        <v>9981568.0</v>
      </c>
      <c r="U163" s="30">
        <f t="shared" ref="U163:V163" si="199">SUM(C163+G163+I163+K163+M163+O163+Q163+S163+E163)</f>
        <v>241</v>
      </c>
      <c r="V163" s="31">
        <f t="shared" si="199"/>
        <v>53771129</v>
      </c>
      <c r="W163" s="51">
        <f>U163-'Single-Family'!U150</f>
        <v>-16</v>
      </c>
      <c r="X163" s="52">
        <f>W163/'Single-Family'!U150</f>
        <v>-0.06225680934</v>
      </c>
      <c r="Y163" s="53">
        <f>V163-'Single-Family'!V150</f>
        <v>7766497</v>
      </c>
      <c r="Z163" s="52">
        <f>Y163/'Single-Family'!V150</f>
        <v>0.1688198919</v>
      </c>
      <c r="AA163" s="53">
        <f t="shared" si="197"/>
        <v>-244830.22</v>
      </c>
      <c r="AB163" s="38"/>
      <c r="AC163" s="4"/>
      <c r="AD163" s="4"/>
      <c r="AE163" s="4"/>
      <c r="AF163" s="4"/>
      <c r="AG163" s="4"/>
      <c r="AH163" s="4"/>
      <c r="AI163" s="4"/>
      <c r="AJ163" s="4"/>
      <c r="AK163" s="4"/>
      <c r="AL163" s="4"/>
      <c r="AM163" s="4"/>
      <c r="AN163" s="4"/>
      <c r="AO163" s="38"/>
      <c r="AP163" s="38"/>
      <c r="AQ163" s="38"/>
      <c r="AR163" s="38"/>
    </row>
    <row r="164" ht="12.75" customHeight="1">
      <c r="A164" s="15" t="s">
        <v>23</v>
      </c>
      <c r="B164" s="24">
        <v>2016.0</v>
      </c>
      <c r="C164" s="25">
        <v>5.0</v>
      </c>
      <c r="D164" s="26">
        <v>728901.0</v>
      </c>
      <c r="E164" s="25">
        <v>34.0</v>
      </c>
      <c r="F164" s="26">
        <v>3345000.0</v>
      </c>
      <c r="G164" s="25">
        <v>160.0</v>
      </c>
      <c r="H164" s="26">
        <v>2.3521744E7</v>
      </c>
      <c r="I164" s="25">
        <v>97.0</v>
      </c>
      <c r="J164" s="26">
        <v>2.5681766E7</v>
      </c>
      <c r="K164" s="25">
        <v>2.0</v>
      </c>
      <c r="L164" s="26">
        <v>840000.0</v>
      </c>
      <c r="M164" s="25">
        <v>6.0</v>
      </c>
      <c r="N164" s="26">
        <v>1595816.0</v>
      </c>
      <c r="O164" s="25">
        <v>0.0</v>
      </c>
      <c r="P164" s="26">
        <v>0.0</v>
      </c>
      <c r="Q164" s="25">
        <v>0.0</v>
      </c>
      <c r="R164" s="26">
        <v>0.0</v>
      </c>
      <c r="S164" s="29">
        <v>4.0</v>
      </c>
      <c r="T164" s="29">
        <v>1029130.0</v>
      </c>
      <c r="U164" s="30">
        <f t="shared" ref="U164:V164" si="200">SUM(C164+G164+I164+K164+M164+O164+Q164+S164+E164)</f>
        <v>308</v>
      </c>
      <c r="V164" s="31">
        <f t="shared" si="200"/>
        <v>56742357</v>
      </c>
      <c r="W164" s="51">
        <f>U164-'Single-Family'!U151</f>
        <v>96</v>
      </c>
      <c r="X164" s="52">
        <f>W164/'Single-Family'!U151</f>
        <v>0.4528301887</v>
      </c>
      <c r="Y164" s="53">
        <f>V164-'Single-Family'!V151</f>
        <v>18685250</v>
      </c>
      <c r="Z164" s="52">
        <f>Y164/'Single-Family'!V151</f>
        <v>0.4909792539</v>
      </c>
      <c r="AA164" s="53">
        <f t="shared" si="197"/>
        <v>18440419.78</v>
      </c>
      <c r="AB164" s="38"/>
      <c r="AC164" s="4"/>
      <c r="AD164" s="4"/>
      <c r="AE164" s="4"/>
      <c r="AF164" s="4"/>
      <c r="AG164" s="4"/>
      <c r="AH164" s="4"/>
      <c r="AI164" s="4"/>
      <c r="AJ164" s="4"/>
      <c r="AK164" s="4"/>
      <c r="AL164" s="4"/>
      <c r="AM164" s="4"/>
      <c r="AN164" s="4"/>
      <c r="AO164" s="38"/>
      <c r="AP164" s="38"/>
      <c r="AQ164" s="38"/>
      <c r="AR164" s="38"/>
    </row>
    <row r="165" ht="12.75" customHeight="1">
      <c r="A165" s="15" t="s">
        <v>32</v>
      </c>
      <c r="B165" s="24">
        <v>2016.0</v>
      </c>
      <c r="C165" s="25">
        <v>9.0</v>
      </c>
      <c r="D165" s="26">
        <v>1275496.6</v>
      </c>
      <c r="E165" s="25">
        <v>4.0</v>
      </c>
      <c r="F165" s="26">
        <v>1158000.0</v>
      </c>
      <c r="G165" s="25">
        <v>143.0</v>
      </c>
      <c r="H165" s="26">
        <v>2.3268706E7</v>
      </c>
      <c r="I165" s="25">
        <v>84.0</v>
      </c>
      <c r="J165" s="26">
        <v>2.3037446E7</v>
      </c>
      <c r="K165" s="25">
        <v>1.0</v>
      </c>
      <c r="L165" s="26">
        <v>230000.0</v>
      </c>
      <c r="M165" s="25">
        <v>6.0</v>
      </c>
      <c r="N165" s="26">
        <v>1519686.0</v>
      </c>
      <c r="O165" s="25">
        <v>0.0</v>
      </c>
      <c r="P165" s="26">
        <v>0.0</v>
      </c>
      <c r="Q165" s="25">
        <v>0.0</v>
      </c>
      <c r="R165" s="26">
        <v>0.0</v>
      </c>
      <c r="S165" s="29">
        <v>2.0</v>
      </c>
      <c r="T165" s="29">
        <v>597233.0</v>
      </c>
      <c r="U165" s="30">
        <f t="shared" ref="U165:V165" si="201">SUM(C165+G165+I165+K165+M165+O165+Q165+S165+E165)</f>
        <v>249</v>
      </c>
      <c r="V165" s="31">
        <f t="shared" si="201"/>
        <v>51086567.6</v>
      </c>
      <c r="W165" s="51">
        <f>U165-'Single-Family'!U152</f>
        <v>26</v>
      </c>
      <c r="X165" s="52">
        <f>W165/'Single-Family'!U152</f>
        <v>0.1165919283</v>
      </c>
      <c r="Y165" s="53">
        <f>V165-'Single-Family'!V152</f>
        <v>6610399.6</v>
      </c>
      <c r="Z165" s="52">
        <f>Y165/'Single-Family'!V152</f>
        <v>0.1486279034</v>
      </c>
      <c r="AA165" s="53">
        <f t="shared" si="197"/>
        <v>25050819.38</v>
      </c>
      <c r="AB165" s="38"/>
      <c r="AC165" s="4"/>
      <c r="AD165" s="4"/>
      <c r="AE165" s="4"/>
      <c r="AF165" s="4"/>
      <c r="AG165" s="4"/>
      <c r="AH165" s="4"/>
      <c r="AI165" s="4"/>
      <c r="AJ165" s="4"/>
      <c r="AK165" s="4"/>
      <c r="AL165" s="4"/>
      <c r="AM165" s="4"/>
      <c r="AN165" s="4"/>
      <c r="AO165" s="38"/>
      <c r="AP165" s="38"/>
      <c r="AQ165" s="38"/>
      <c r="AR165" s="38"/>
    </row>
    <row r="166" ht="12.75" customHeight="1">
      <c r="A166" s="15" t="s">
        <v>25</v>
      </c>
      <c r="B166" s="24">
        <v>2016.0</v>
      </c>
      <c r="C166" s="25">
        <v>13.0</v>
      </c>
      <c r="D166" s="26">
        <v>2277093.89</v>
      </c>
      <c r="E166" s="25">
        <v>5.0</v>
      </c>
      <c r="F166" s="26">
        <v>1459000.0</v>
      </c>
      <c r="G166" s="25">
        <v>100.0</v>
      </c>
      <c r="H166" s="26">
        <v>1.483180292E7</v>
      </c>
      <c r="I166" s="25">
        <v>108.0</v>
      </c>
      <c r="J166" s="26">
        <v>2.7993285E7</v>
      </c>
      <c r="K166" s="25">
        <v>0.0</v>
      </c>
      <c r="L166" s="26">
        <v>0.0</v>
      </c>
      <c r="M166" s="25">
        <v>3.0</v>
      </c>
      <c r="N166" s="26">
        <v>774233.0</v>
      </c>
      <c r="O166" s="25">
        <v>0.0</v>
      </c>
      <c r="P166" s="26">
        <v>0.0</v>
      </c>
      <c r="Q166" s="25">
        <v>0.0</v>
      </c>
      <c r="R166" s="26">
        <v>0.0</v>
      </c>
      <c r="S166" s="29">
        <v>7.0</v>
      </c>
      <c r="T166" s="29">
        <v>1502419.0</v>
      </c>
      <c r="U166" s="30">
        <f t="shared" ref="U166:V166" si="202">SUM(C166+G166+I166+K166+M166+O166+Q166+S166+E166)</f>
        <v>236</v>
      </c>
      <c r="V166" s="31">
        <f t="shared" si="202"/>
        <v>48837833.81</v>
      </c>
      <c r="W166" s="51">
        <f>U166-'Single-Family'!U153</f>
        <v>-24</v>
      </c>
      <c r="X166" s="52">
        <f>W166/'Single-Family'!U153</f>
        <v>-0.09230769231</v>
      </c>
      <c r="Y166" s="53">
        <f>V166-'Single-Family'!V153</f>
        <v>-1839786.19</v>
      </c>
      <c r="Z166" s="52">
        <f>Y166/'Single-Family'!V153</f>
        <v>-0.03630372125</v>
      </c>
      <c r="AA166" s="53">
        <f t="shared" si="197"/>
        <v>23211033.19</v>
      </c>
      <c r="AB166" s="38"/>
      <c r="AC166" s="4"/>
      <c r="AD166" s="4"/>
      <c r="AE166" s="4"/>
      <c r="AF166" s="4"/>
      <c r="AG166" s="4"/>
      <c r="AH166" s="4"/>
      <c r="AI166" s="4"/>
      <c r="AJ166" s="4"/>
      <c r="AK166" s="4"/>
      <c r="AL166" s="4"/>
      <c r="AM166" s="4"/>
      <c r="AN166" s="4"/>
      <c r="AO166" s="38"/>
      <c r="AP166" s="38"/>
      <c r="AQ166" s="38"/>
      <c r="AR166" s="38"/>
    </row>
    <row r="167" ht="12.75" customHeight="1">
      <c r="A167" s="15" t="s">
        <v>26</v>
      </c>
      <c r="B167" s="24">
        <v>2016.0</v>
      </c>
      <c r="C167" s="25">
        <v>4.0</v>
      </c>
      <c r="D167" s="26">
        <v>735335.0</v>
      </c>
      <c r="E167" s="25">
        <v>0.0</v>
      </c>
      <c r="F167" s="26">
        <v>0.0</v>
      </c>
      <c r="G167" s="25">
        <v>161.0</v>
      </c>
      <c r="H167" s="26">
        <v>2.5016091E7</v>
      </c>
      <c r="I167" s="25">
        <v>76.0</v>
      </c>
      <c r="J167" s="26">
        <v>1.5337301E7</v>
      </c>
      <c r="K167" s="25">
        <v>0.0</v>
      </c>
      <c r="L167" s="26">
        <v>0.0</v>
      </c>
      <c r="M167" s="25">
        <v>4.0</v>
      </c>
      <c r="N167" s="26">
        <v>1267956.0</v>
      </c>
      <c r="O167" s="25">
        <v>0.0</v>
      </c>
      <c r="P167" s="26">
        <v>0.0</v>
      </c>
      <c r="Q167" s="25">
        <v>0.0</v>
      </c>
      <c r="R167" s="26">
        <v>0.0</v>
      </c>
      <c r="S167" s="29">
        <v>2.0</v>
      </c>
      <c r="T167" s="29">
        <v>475538.0</v>
      </c>
      <c r="U167" s="30">
        <f t="shared" ref="U167:V167" si="203">SUM(C167+G167+I167+K167+M167+O167+Q167+S167+E167)</f>
        <v>247</v>
      </c>
      <c r="V167" s="31">
        <f t="shared" si="203"/>
        <v>42832221</v>
      </c>
      <c r="W167" s="51">
        <f>U167-'Single-Family'!U154</f>
        <v>7</v>
      </c>
      <c r="X167" s="52">
        <f>W167/'Single-Family'!U154</f>
        <v>0.02916666667</v>
      </c>
      <c r="Y167" s="53">
        <f>V167-'Single-Family'!V154</f>
        <v>-5638761</v>
      </c>
      <c r="Z167" s="52">
        <f>Y167/'Single-Family'!V154</f>
        <v>-0.1163327163</v>
      </c>
      <c r="AA167" s="53">
        <f t="shared" si="197"/>
        <v>17572272.19</v>
      </c>
      <c r="AB167" s="38"/>
      <c r="AC167" s="4"/>
      <c r="AD167" s="4"/>
      <c r="AE167" s="4"/>
      <c r="AF167" s="4"/>
      <c r="AG167" s="4"/>
      <c r="AH167" s="4"/>
      <c r="AI167" s="4"/>
      <c r="AJ167" s="4"/>
      <c r="AK167" s="4"/>
      <c r="AL167" s="4"/>
      <c r="AM167" s="4"/>
      <c r="AN167" s="4"/>
      <c r="AO167" s="38"/>
      <c r="AP167" s="38"/>
      <c r="AQ167" s="38"/>
      <c r="AR167" s="38"/>
    </row>
    <row r="168" ht="12.75" customHeight="1">
      <c r="A168" s="15" t="s">
        <v>27</v>
      </c>
      <c r="B168" s="24">
        <v>2016.0</v>
      </c>
      <c r="C168" s="25">
        <v>10.0</v>
      </c>
      <c r="D168" s="26">
        <v>1493430.0</v>
      </c>
      <c r="E168" s="25">
        <v>3.0</v>
      </c>
      <c r="F168" s="26">
        <v>1012000.0</v>
      </c>
      <c r="G168" s="25">
        <v>108.0</v>
      </c>
      <c r="H168" s="26">
        <v>1.63659115E7</v>
      </c>
      <c r="I168" s="25">
        <v>63.0</v>
      </c>
      <c r="J168" s="26">
        <v>1.7396672E7</v>
      </c>
      <c r="K168" s="25">
        <v>0.0</v>
      </c>
      <c r="L168" s="26">
        <v>0.0</v>
      </c>
      <c r="M168" s="25">
        <v>8.0</v>
      </c>
      <c r="N168" s="26">
        <v>2232319.0</v>
      </c>
      <c r="O168" s="25">
        <v>0.0</v>
      </c>
      <c r="P168" s="26">
        <v>0.0</v>
      </c>
      <c r="Q168" s="25">
        <v>0.0</v>
      </c>
      <c r="R168" s="26">
        <v>0.0</v>
      </c>
      <c r="S168" s="29">
        <v>6.0</v>
      </c>
      <c r="T168" s="29">
        <v>1241590.0</v>
      </c>
      <c r="U168" s="30">
        <f t="shared" ref="U168:V168" si="204">SUM(C168+G168+I168+K168+M168+O168+Q168+S168+E168)</f>
        <v>198</v>
      </c>
      <c r="V168" s="31">
        <f t="shared" si="204"/>
        <v>39741922.5</v>
      </c>
      <c r="W168" s="51">
        <f>U168-'Single-Family'!U155</f>
        <v>-43</v>
      </c>
      <c r="X168" s="52">
        <f>W168/'Single-Family'!U155</f>
        <v>-0.1784232365</v>
      </c>
      <c r="Y168" s="53">
        <f>V168-'Single-Family'!V155</f>
        <v>-7227505.5</v>
      </c>
      <c r="Z168" s="52">
        <f>Y168/'Single-Family'!V155</f>
        <v>-0.1538768047</v>
      </c>
      <c r="AA168" s="53">
        <f t="shared" si="197"/>
        <v>10344766.69</v>
      </c>
      <c r="AB168" s="38"/>
      <c r="AC168" s="4"/>
      <c r="AD168" s="4"/>
      <c r="AE168" s="4"/>
      <c r="AF168" s="4"/>
      <c r="AG168" s="4"/>
      <c r="AH168" s="4"/>
      <c r="AI168" s="4"/>
      <c r="AJ168" s="4"/>
      <c r="AK168" s="4"/>
      <c r="AL168" s="4"/>
      <c r="AM168" s="4"/>
      <c r="AN168" s="4"/>
      <c r="AO168" s="38"/>
      <c r="AP168" s="38"/>
      <c r="AQ168" s="38"/>
      <c r="AR168" s="38"/>
    </row>
    <row r="169" ht="12.75" customHeight="1">
      <c r="A169" s="15" t="s">
        <v>28</v>
      </c>
      <c r="B169" s="24">
        <v>2016.0</v>
      </c>
      <c r="C169" s="25">
        <v>9.0</v>
      </c>
      <c r="D169" s="26">
        <v>3030562.0</v>
      </c>
      <c r="E169" s="25">
        <v>0.0</v>
      </c>
      <c r="F169" s="26">
        <v>0.0</v>
      </c>
      <c r="G169" s="25">
        <v>116.0</v>
      </c>
      <c r="H169" s="26">
        <v>1.795975E7</v>
      </c>
      <c r="I169" s="25">
        <v>55.0</v>
      </c>
      <c r="J169" s="26">
        <v>1.5941241E7</v>
      </c>
      <c r="K169" s="25">
        <v>0.0</v>
      </c>
      <c r="L169" s="26">
        <v>0.0</v>
      </c>
      <c r="M169" s="25">
        <v>4.0</v>
      </c>
      <c r="N169" s="26">
        <v>1132649.0</v>
      </c>
      <c r="O169" s="25">
        <v>0.0</v>
      </c>
      <c r="P169" s="26">
        <v>0.0</v>
      </c>
      <c r="Q169" s="25">
        <v>0.0</v>
      </c>
      <c r="R169" s="26">
        <v>0.0</v>
      </c>
      <c r="S169" s="29">
        <v>13.0</v>
      </c>
      <c r="T169" s="29">
        <v>2602073.0</v>
      </c>
      <c r="U169" s="30">
        <f t="shared" ref="U169:V169" si="205">SUM(C169+G169+I169+K169+M169+O169+Q169+S169+E169)</f>
        <v>197</v>
      </c>
      <c r="V169" s="31">
        <f t="shared" si="205"/>
        <v>40666275</v>
      </c>
      <c r="W169" s="51">
        <f>U169-'Single-Family'!U156</f>
        <v>-10</v>
      </c>
      <c r="X169" s="52">
        <f>W169/'Single-Family'!U156</f>
        <v>-0.04830917874</v>
      </c>
      <c r="Y169" s="53">
        <f>V169-'Single-Family'!V156</f>
        <v>-1178587</v>
      </c>
      <c r="Z169" s="52">
        <f>Y169/'Single-Family'!V156</f>
        <v>-0.02816563238</v>
      </c>
      <c r="AA169" s="53">
        <f t="shared" si="197"/>
        <v>9166179.69</v>
      </c>
      <c r="AB169" s="38"/>
      <c r="AC169" s="4"/>
      <c r="AD169" s="4"/>
      <c r="AE169" s="4"/>
      <c r="AF169" s="4"/>
      <c r="AG169" s="4"/>
      <c r="AH169" s="4"/>
      <c r="AI169" s="4"/>
      <c r="AJ169" s="4"/>
      <c r="AK169" s="4"/>
      <c r="AL169" s="4"/>
      <c r="AM169" s="4"/>
      <c r="AN169" s="4"/>
      <c r="AO169" s="38"/>
      <c r="AP169" s="38"/>
      <c r="AQ169" s="38"/>
      <c r="AR169" s="38"/>
    </row>
    <row r="170" ht="12.75" customHeight="1">
      <c r="A170" s="15" t="s">
        <v>29</v>
      </c>
      <c r="B170" s="24">
        <v>2016.0</v>
      </c>
      <c r="C170" s="25">
        <v>6.0</v>
      </c>
      <c r="D170" s="26">
        <v>954445.0</v>
      </c>
      <c r="E170" s="25">
        <v>2.0</v>
      </c>
      <c r="F170" s="26">
        <v>1016000.0</v>
      </c>
      <c r="G170" s="25">
        <v>106.0</v>
      </c>
      <c r="H170" s="26">
        <v>1.6870756E7</v>
      </c>
      <c r="I170" s="25">
        <v>84.0</v>
      </c>
      <c r="J170" s="26">
        <v>2.230071E7</v>
      </c>
      <c r="K170" s="25">
        <v>0.0</v>
      </c>
      <c r="L170" s="26">
        <v>0.0</v>
      </c>
      <c r="M170" s="25">
        <v>2.0</v>
      </c>
      <c r="N170" s="26">
        <v>870991.0</v>
      </c>
      <c r="O170" s="25">
        <v>0.0</v>
      </c>
      <c r="P170" s="26">
        <v>0.0</v>
      </c>
      <c r="Q170" s="25">
        <v>0.0</v>
      </c>
      <c r="R170" s="26">
        <v>0.0</v>
      </c>
      <c r="S170" s="29">
        <v>7.0</v>
      </c>
      <c r="T170" s="29">
        <v>1521311.0</v>
      </c>
      <c r="U170" s="30">
        <f t="shared" ref="U170:V170" si="206">SUM(C170+G170+I170+K170+M170+O170+Q170+S170+E170)</f>
        <v>207</v>
      </c>
      <c r="V170" s="31">
        <f t="shared" si="206"/>
        <v>43534213</v>
      </c>
      <c r="W170" s="51">
        <f>U170-'Single-Family'!U157</f>
        <v>8</v>
      </c>
      <c r="X170" s="52">
        <f>W170/'Single-Family'!U157</f>
        <v>0.04020100503</v>
      </c>
      <c r="Y170" s="53">
        <f>V170-'Single-Family'!V157</f>
        <v>149936</v>
      </c>
      <c r="Z170" s="52">
        <f>Y170/'Single-Family'!V157</f>
        <v>0.003455998587</v>
      </c>
      <c r="AA170" s="53">
        <f t="shared" si="197"/>
        <v>9316115.69</v>
      </c>
      <c r="AB170" s="38"/>
      <c r="AC170" s="4"/>
      <c r="AD170" s="4"/>
      <c r="AE170" s="4"/>
      <c r="AF170" s="4"/>
      <c r="AG170" s="4"/>
      <c r="AH170" s="4"/>
      <c r="AI170" s="4"/>
      <c r="AJ170" s="4"/>
      <c r="AK170" s="4"/>
      <c r="AL170" s="4"/>
      <c r="AM170" s="4"/>
      <c r="AN170" s="4"/>
      <c r="AO170" s="38"/>
      <c r="AP170" s="38"/>
      <c r="AQ170" s="38"/>
      <c r="AR170" s="38"/>
    </row>
    <row r="171" ht="12.75" customHeight="1">
      <c r="A171" s="15" t="s">
        <v>30</v>
      </c>
      <c r="B171" s="24">
        <v>2016.0</v>
      </c>
      <c r="C171" s="25">
        <v>2.0</v>
      </c>
      <c r="D171" s="26">
        <v>288480.51</v>
      </c>
      <c r="E171" s="25">
        <v>0.0</v>
      </c>
      <c r="F171" s="26">
        <v>0.0</v>
      </c>
      <c r="G171" s="25">
        <v>99.0</v>
      </c>
      <c r="H171" s="26">
        <v>1.6188042E7</v>
      </c>
      <c r="I171" s="25">
        <v>79.0</v>
      </c>
      <c r="J171" s="26">
        <v>2.0950082E7</v>
      </c>
      <c r="K171" s="25">
        <v>0.0</v>
      </c>
      <c r="L171" s="26">
        <v>0.0</v>
      </c>
      <c r="M171" s="25">
        <v>6.0</v>
      </c>
      <c r="N171" s="26">
        <v>1614131.0</v>
      </c>
      <c r="O171" s="25">
        <v>0.0</v>
      </c>
      <c r="P171" s="26">
        <v>0.0</v>
      </c>
      <c r="Q171" s="25">
        <v>0.0</v>
      </c>
      <c r="R171" s="26">
        <v>0.0</v>
      </c>
      <c r="S171" s="29">
        <v>3.0</v>
      </c>
      <c r="T171" s="29">
        <v>647712.0</v>
      </c>
      <c r="U171" s="30">
        <f t="shared" ref="U171:V171" si="207">SUM(C171+G171+I171+K171+M171+O171+Q171+S171+E171)</f>
        <v>189</v>
      </c>
      <c r="V171" s="31">
        <f t="shared" si="207"/>
        <v>39688447.51</v>
      </c>
      <c r="W171" s="51">
        <f>U171-'Single-Family'!U158</f>
        <v>36</v>
      </c>
      <c r="X171" s="52">
        <f>W171/'Single-Family'!U158</f>
        <v>0.2352941176</v>
      </c>
      <c r="Y171" s="53">
        <f>V171-'Single-Family'!V158</f>
        <v>8450925.51</v>
      </c>
      <c r="Z171" s="52">
        <f>Y171/'Single-Family'!V158</f>
        <v>0.2705376409</v>
      </c>
      <c r="AA171" s="53">
        <f t="shared" si="197"/>
        <v>17767041.2</v>
      </c>
      <c r="AB171" s="38"/>
      <c r="AC171" s="4"/>
      <c r="AD171" s="4"/>
      <c r="AE171" s="4"/>
      <c r="AF171" s="4"/>
      <c r="AG171" s="4"/>
      <c r="AH171" s="4"/>
      <c r="AI171" s="4"/>
      <c r="AJ171" s="4"/>
      <c r="AK171" s="4"/>
      <c r="AL171" s="4"/>
      <c r="AM171" s="4"/>
      <c r="AN171" s="4"/>
      <c r="AO171" s="38"/>
      <c r="AP171" s="38"/>
      <c r="AQ171" s="38"/>
      <c r="AR171" s="38"/>
    </row>
    <row r="172" ht="12.75" customHeight="1">
      <c r="A172" s="23" t="s">
        <v>31</v>
      </c>
      <c r="B172" s="40">
        <v>2016.0</v>
      </c>
      <c r="C172" s="41">
        <f t="shared" ref="C172:W172" si="208">SUM(C160:C171)</f>
        <v>90</v>
      </c>
      <c r="D172" s="42">
        <f t="shared" si="208"/>
        <v>15646572.78</v>
      </c>
      <c r="E172" s="41">
        <f t="shared" si="208"/>
        <v>54</v>
      </c>
      <c r="F172" s="42">
        <f t="shared" si="208"/>
        <v>9581066</v>
      </c>
      <c r="G172" s="41">
        <f t="shared" si="208"/>
        <v>1454</v>
      </c>
      <c r="H172" s="42">
        <f t="shared" si="208"/>
        <v>220788499.4</v>
      </c>
      <c r="I172" s="41">
        <f t="shared" si="208"/>
        <v>918</v>
      </c>
      <c r="J172" s="42">
        <f t="shared" si="208"/>
        <v>242091961</v>
      </c>
      <c r="K172" s="41">
        <f t="shared" si="208"/>
        <v>4</v>
      </c>
      <c r="L172" s="42">
        <f t="shared" si="208"/>
        <v>1242000</v>
      </c>
      <c r="M172" s="41">
        <f t="shared" si="208"/>
        <v>56</v>
      </c>
      <c r="N172" s="42">
        <f t="shared" si="208"/>
        <v>16044069</v>
      </c>
      <c r="O172" s="41">
        <f t="shared" si="208"/>
        <v>0</v>
      </c>
      <c r="P172" s="42">
        <f t="shared" si="208"/>
        <v>0</v>
      </c>
      <c r="Q172" s="41">
        <f t="shared" si="208"/>
        <v>0</v>
      </c>
      <c r="R172" s="42">
        <f t="shared" si="208"/>
        <v>0</v>
      </c>
      <c r="S172" s="45">
        <f t="shared" si="208"/>
        <v>58</v>
      </c>
      <c r="T172" s="45">
        <f t="shared" si="208"/>
        <v>21775108</v>
      </c>
      <c r="U172" s="46">
        <f t="shared" si="208"/>
        <v>2634</v>
      </c>
      <c r="V172" s="47">
        <f t="shared" si="208"/>
        <v>527169276.2</v>
      </c>
      <c r="W172" s="54">
        <f t="shared" si="208"/>
        <v>55</v>
      </c>
      <c r="X172" s="55">
        <f>W172/'Single-Family'!U159</f>
        <v>0.02132609539</v>
      </c>
      <c r="Y172" s="56">
        <f>SUM(Y160:Y171)</f>
        <v>17767041.2</v>
      </c>
      <c r="Z172" s="55">
        <f>Y172/'Single-Family'!V159</f>
        <v>0.03487821603</v>
      </c>
      <c r="AA172" s="56">
        <f t="shared" ref="AA172:AA173" si="210">Y172</f>
        <v>17767041.2</v>
      </c>
      <c r="AB172" s="38"/>
      <c r="AC172" s="15"/>
      <c r="AD172" s="15"/>
      <c r="AE172" s="15"/>
      <c r="AF172" s="15"/>
      <c r="AG172" s="15"/>
      <c r="AH172" s="15"/>
      <c r="AI172" s="15"/>
      <c r="AJ172" s="15"/>
      <c r="AK172" s="15"/>
      <c r="AL172" s="15"/>
      <c r="AM172" s="15"/>
      <c r="AN172" s="15"/>
      <c r="AO172" s="38"/>
      <c r="AP172" s="38"/>
      <c r="AQ172" s="38"/>
      <c r="AR172" s="38"/>
    </row>
    <row r="173" ht="12.75" customHeight="1">
      <c r="A173" s="15" t="s">
        <v>19</v>
      </c>
      <c r="B173" s="24">
        <v>2017.0</v>
      </c>
      <c r="C173" s="25">
        <v>6.0</v>
      </c>
      <c r="D173" s="26">
        <v>449793.0</v>
      </c>
      <c r="E173" s="25">
        <v>5.0</v>
      </c>
      <c r="F173" s="26">
        <v>326500.0</v>
      </c>
      <c r="G173" s="25">
        <v>47.0</v>
      </c>
      <c r="H173" s="26">
        <v>7046882.0</v>
      </c>
      <c r="I173" s="25">
        <v>38.0</v>
      </c>
      <c r="J173" s="26">
        <v>1.0599426E7</v>
      </c>
      <c r="K173" s="25">
        <v>0.0</v>
      </c>
      <c r="L173" s="26">
        <v>0.0</v>
      </c>
      <c r="M173" s="25">
        <v>5.0</v>
      </c>
      <c r="N173" s="26">
        <v>1665622.0</v>
      </c>
      <c r="O173" s="25">
        <v>0.0</v>
      </c>
      <c r="P173" s="26">
        <v>0.0</v>
      </c>
      <c r="Q173" s="25">
        <v>0.0</v>
      </c>
      <c r="R173" s="26">
        <v>0.0</v>
      </c>
      <c r="S173" s="29">
        <v>2.0</v>
      </c>
      <c r="T173" s="29">
        <v>386624.0</v>
      </c>
      <c r="U173" s="30">
        <f t="shared" ref="U173:V173" si="209">SUM(C173+G173+I173+K173+M173+O173+Q173+S173+E173)</f>
        <v>103</v>
      </c>
      <c r="V173" s="31">
        <f t="shared" si="209"/>
        <v>20474847</v>
      </c>
      <c r="W173" s="51">
        <f>U173-'Single-Family'!U160</f>
        <v>-30</v>
      </c>
      <c r="X173" s="52">
        <f>W173/'Single-Family'!U160</f>
        <v>-0.2255639098</v>
      </c>
      <c r="Y173" s="53">
        <f>V173-'Single-Family'!V160</f>
        <v>-7091584.59</v>
      </c>
      <c r="Z173" s="52">
        <f>Y173/'Single-Family'!V160</f>
        <v>-0.2572543554</v>
      </c>
      <c r="AA173" s="53">
        <f t="shared" si="210"/>
        <v>-7091584.59</v>
      </c>
      <c r="AB173" s="38"/>
      <c r="AC173" s="37">
        <f t="array" ref="AC173:AN174">TRANSPOSE(U173:V184)</f>
        <v>103</v>
      </c>
      <c r="AD173" s="37">
        <v>198.0</v>
      </c>
      <c r="AE173" s="37">
        <v>225.0</v>
      </c>
      <c r="AF173" s="37">
        <v>275.0</v>
      </c>
      <c r="AG173" s="37">
        <v>298.0</v>
      </c>
      <c r="AH173" s="37">
        <v>320.0</v>
      </c>
      <c r="AI173" s="37">
        <v>224.0</v>
      </c>
      <c r="AJ173" s="37">
        <v>212.0</v>
      </c>
      <c r="AK173" s="37">
        <v>311.0</v>
      </c>
      <c r="AL173" s="37">
        <v>214.0</v>
      </c>
      <c r="AM173" s="37">
        <v>281.0</v>
      </c>
      <c r="AN173" s="37">
        <v>190.0</v>
      </c>
      <c r="AO173" s="38"/>
      <c r="AP173" s="38"/>
      <c r="AQ173" s="38"/>
      <c r="AR173" s="38"/>
    </row>
    <row r="174" ht="12.75" customHeight="1">
      <c r="A174" s="15" t="s">
        <v>20</v>
      </c>
      <c r="B174" s="24">
        <v>2017.0</v>
      </c>
      <c r="C174" s="25">
        <v>6.0</v>
      </c>
      <c r="D174" s="26">
        <v>1049222.5</v>
      </c>
      <c r="E174" s="25">
        <v>7.0</v>
      </c>
      <c r="F174" s="26">
        <v>450000.0</v>
      </c>
      <c r="G174" s="25">
        <v>136.0</v>
      </c>
      <c r="H174" s="26">
        <v>1.9045907E7</v>
      </c>
      <c r="I174" s="25">
        <v>39.0</v>
      </c>
      <c r="J174" s="26">
        <v>1.0657176E7</v>
      </c>
      <c r="K174" s="25">
        <v>0.0</v>
      </c>
      <c r="L174" s="26">
        <v>0.0</v>
      </c>
      <c r="M174" s="25">
        <v>4.0</v>
      </c>
      <c r="N174" s="26">
        <v>1367059.0</v>
      </c>
      <c r="O174" s="25">
        <v>0.0</v>
      </c>
      <c r="P174" s="26">
        <v>0.0</v>
      </c>
      <c r="Q174" s="25">
        <v>2.0</v>
      </c>
      <c r="R174" s="26">
        <v>321877.0</v>
      </c>
      <c r="S174" s="29">
        <v>4.0</v>
      </c>
      <c r="T174" s="29">
        <v>1067752.0</v>
      </c>
      <c r="U174" s="30">
        <f t="shared" ref="U174:V174" si="211">SUM(C174+G174+I174+K174+M174+O174+Q174+S174+E174)</f>
        <v>198</v>
      </c>
      <c r="V174" s="31">
        <f t="shared" si="211"/>
        <v>33958993.5</v>
      </c>
      <c r="W174" s="51">
        <f>U174-'Single-Family'!U161</f>
        <v>22</v>
      </c>
      <c r="X174" s="52">
        <f>W174/'Single-Family'!U161</f>
        <v>0.125</v>
      </c>
      <c r="Y174" s="53">
        <f>V174-'Single-Family'!V161</f>
        <v>-803266.5</v>
      </c>
      <c r="Z174" s="52">
        <f>Y174/'Single-Family'!V161</f>
        <v>-0.0231074303</v>
      </c>
      <c r="AA174" s="53">
        <f t="shared" ref="AA174:AA184" si="213">AA173+Y174</f>
        <v>-7894851.09</v>
      </c>
      <c r="AB174" s="38"/>
      <c r="AC174" s="37">
        <v>2.0474847E7</v>
      </c>
      <c r="AD174" s="37">
        <v>3.39589935E7</v>
      </c>
      <c r="AE174" s="37">
        <v>5.298526975E7</v>
      </c>
      <c r="AF174" s="37">
        <v>4.516789256E7</v>
      </c>
      <c r="AG174" s="37">
        <v>6.03983E7</v>
      </c>
      <c r="AH174" s="37">
        <v>5.893576444E7</v>
      </c>
      <c r="AI174" s="37">
        <v>4.7838306E7</v>
      </c>
      <c r="AJ174" s="37">
        <v>4.190159969E7</v>
      </c>
      <c r="AK174" s="37">
        <v>6.1661299230000004E7</v>
      </c>
      <c r="AL174" s="37">
        <v>4.08259018E7</v>
      </c>
      <c r="AM174" s="37">
        <v>6.327609566E7</v>
      </c>
      <c r="AN174" s="37">
        <v>4.163944866E7</v>
      </c>
      <c r="AO174" s="38"/>
      <c r="AP174" s="38"/>
      <c r="AQ174" s="38"/>
      <c r="AR174" s="38"/>
    </row>
    <row r="175" ht="12.75" customHeight="1">
      <c r="A175" s="15" t="s">
        <v>21</v>
      </c>
      <c r="B175" s="24">
        <v>2017.0</v>
      </c>
      <c r="C175" s="25">
        <v>19.0</v>
      </c>
      <c r="D175" s="26">
        <v>3922255.0</v>
      </c>
      <c r="E175" s="25">
        <v>2.0</v>
      </c>
      <c r="F175" s="26">
        <v>2304085.0</v>
      </c>
      <c r="G175" s="25">
        <v>62.0</v>
      </c>
      <c r="H175" s="26">
        <v>9511473.0</v>
      </c>
      <c r="I175" s="25">
        <v>113.0</v>
      </c>
      <c r="J175" s="26">
        <v>3.0456797E7</v>
      </c>
      <c r="K175" s="25">
        <v>1.0</v>
      </c>
      <c r="L175" s="26">
        <v>275000.0</v>
      </c>
      <c r="M175" s="25">
        <v>14.0</v>
      </c>
      <c r="N175" s="26">
        <v>3659796.0</v>
      </c>
      <c r="O175" s="25">
        <v>3.0</v>
      </c>
      <c r="P175" s="26">
        <v>595000.0</v>
      </c>
      <c r="Q175" s="25">
        <v>2.0</v>
      </c>
      <c r="R175" s="26">
        <v>354152.75</v>
      </c>
      <c r="S175" s="29">
        <v>9.0</v>
      </c>
      <c r="T175" s="29">
        <v>1906711.0</v>
      </c>
      <c r="U175" s="30">
        <f t="shared" ref="U175:V175" si="212">SUM(C175+G175+I175+K175+M175+O175+Q175+S175+E175)</f>
        <v>225</v>
      </c>
      <c r="V175" s="31">
        <f t="shared" si="212"/>
        <v>52985269.75</v>
      </c>
      <c r="W175" s="51">
        <f>U175-'Single-Family'!U162</f>
        <v>-28</v>
      </c>
      <c r="X175" s="52">
        <f>W175/'Single-Family'!U162</f>
        <v>-0.1106719368</v>
      </c>
      <c r="Y175" s="53">
        <f>V175-'Single-Family'!V162</f>
        <v>5045651.56</v>
      </c>
      <c r="Z175" s="52">
        <f>Y175/'Single-Family'!V162</f>
        <v>0.1052501407</v>
      </c>
      <c r="AA175" s="53">
        <f t="shared" si="213"/>
        <v>-2849199.53</v>
      </c>
      <c r="AB175" s="38"/>
      <c r="AC175" s="57">
        <f t="shared" ref="AC175:AN175" si="214">AC174/$AC$137</f>
        <v>20.474847</v>
      </c>
      <c r="AD175" s="57">
        <f t="shared" si="214"/>
        <v>33.9589935</v>
      </c>
      <c r="AE175" s="57">
        <f t="shared" si="214"/>
        <v>52.98526975</v>
      </c>
      <c r="AF175" s="57">
        <f t="shared" si="214"/>
        <v>45.16789256</v>
      </c>
      <c r="AG175" s="57">
        <f t="shared" si="214"/>
        <v>60.3983</v>
      </c>
      <c r="AH175" s="57">
        <f t="shared" si="214"/>
        <v>58.93576444</v>
      </c>
      <c r="AI175" s="57">
        <f t="shared" si="214"/>
        <v>47.838306</v>
      </c>
      <c r="AJ175" s="57">
        <f t="shared" si="214"/>
        <v>41.90159969</v>
      </c>
      <c r="AK175" s="57">
        <f t="shared" si="214"/>
        <v>61.66129923</v>
      </c>
      <c r="AL175" s="57">
        <f t="shared" si="214"/>
        <v>40.8259018</v>
      </c>
      <c r="AM175" s="57">
        <f t="shared" si="214"/>
        <v>63.27609566</v>
      </c>
      <c r="AN175" s="57">
        <f t="shared" si="214"/>
        <v>41.63944866</v>
      </c>
      <c r="AO175" s="38"/>
      <c r="AP175" s="38"/>
      <c r="AQ175" s="38"/>
      <c r="AR175" s="38"/>
    </row>
    <row r="176" ht="12.75" customHeight="1">
      <c r="A176" s="15" t="s">
        <v>22</v>
      </c>
      <c r="B176" s="24">
        <v>2017.0</v>
      </c>
      <c r="C176" s="25">
        <v>18.0</v>
      </c>
      <c r="D176" s="26">
        <v>3406382.06</v>
      </c>
      <c r="E176" s="25">
        <v>10.0</v>
      </c>
      <c r="F176" s="26">
        <v>883000.0</v>
      </c>
      <c r="G176" s="25">
        <v>153.0</v>
      </c>
      <c r="H176" s="26">
        <v>1.6690087E7</v>
      </c>
      <c r="I176" s="25">
        <v>69.0</v>
      </c>
      <c r="J176" s="26">
        <v>1.7756085E7</v>
      </c>
      <c r="K176" s="25">
        <v>3.0</v>
      </c>
      <c r="L176" s="26">
        <v>919291.0</v>
      </c>
      <c r="M176" s="25">
        <v>10.0</v>
      </c>
      <c r="N176" s="26">
        <v>3154098.0</v>
      </c>
      <c r="O176" s="25">
        <v>2.0</v>
      </c>
      <c r="P176" s="26">
        <v>400000.0</v>
      </c>
      <c r="Q176" s="25">
        <v>2.0</v>
      </c>
      <c r="R176" s="26">
        <v>520541.5</v>
      </c>
      <c r="S176" s="29">
        <v>8.0</v>
      </c>
      <c r="T176" s="29">
        <v>1438408.0</v>
      </c>
      <c r="U176" s="30">
        <f t="shared" ref="U176:V176" si="215">SUM(C176+G176+I176+K176+M176+O176+Q176+S176+E176)</f>
        <v>275</v>
      </c>
      <c r="V176" s="31">
        <f t="shared" si="215"/>
        <v>45167892.56</v>
      </c>
      <c r="W176" s="51">
        <f>U176-'Single-Family'!U163</f>
        <v>34</v>
      </c>
      <c r="X176" s="52">
        <f>W176/'Single-Family'!U163</f>
        <v>0.1410788382</v>
      </c>
      <c r="Y176" s="53">
        <f>V176-'Single-Family'!V163</f>
        <v>-8603236.44</v>
      </c>
      <c r="Z176" s="52">
        <f>Y176/'Single-Family'!V163</f>
        <v>-0.1599973183</v>
      </c>
      <c r="AA176" s="53">
        <f t="shared" si="213"/>
        <v>-11452435.97</v>
      </c>
      <c r="AB176" s="38"/>
      <c r="AC176" s="4"/>
      <c r="AD176" s="4"/>
      <c r="AE176" s="4"/>
      <c r="AF176" s="4"/>
      <c r="AG176" s="4"/>
      <c r="AH176" s="4"/>
      <c r="AI176" s="4"/>
      <c r="AJ176" s="4"/>
      <c r="AK176" s="4"/>
      <c r="AL176" s="4"/>
      <c r="AM176" s="4"/>
      <c r="AN176" s="4"/>
      <c r="AO176" s="38"/>
      <c r="AP176" s="38"/>
      <c r="AQ176" s="38"/>
      <c r="AR176" s="38"/>
    </row>
    <row r="177" ht="12.75" customHeight="1">
      <c r="A177" s="15" t="s">
        <v>23</v>
      </c>
      <c r="B177" s="24">
        <v>2017.0</v>
      </c>
      <c r="C177" s="25">
        <v>24.0</v>
      </c>
      <c r="D177" s="26">
        <v>4672222.0</v>
      </c>
      <c r="E177" s="25">
        <v>6.0</v>
      </c>
      <c r="F177" s="26">
        <v>1760000.0</v>
      </c>
      <c r="G177" s="25">
        <v>145.0</v>
      </c>
      <c r="H177" s="26">
        <v>2.2757248E7</v>
      </c>
      <c r="I177" s="25">
        <v>106.0</v>
      </c>
      <c r="J177" s="26">
        <v>2.7221684E7</v>
      </c>
      <c r="K177" s="25">
        <v>1.0</v>
      </c>
      <c r="L177" s="26">
        <v>150000.0</v>
      </c>
      <c r="M177" s="25">
        <v>4.0</v>
      </c>
      <c r="N177" s="26">
        <v>945189.0</v>
      </c>
      <c r="O177" s="25">
        <v>2.0</v>
      </c>
      <c r="P177" s="26">
        <v>700000.0</v>
      </c>
      <c r="Q177" s="25">
        <v>4.0</v>
      </c>
      <c r="R177" s="26">
        <v>830632.0</v>
      </c>
      <c r="S177" s="29">
        <v>6.0</v>
      </c>
      <c r="T177" s="29">
        <v>1361325.0</v>
      </c>
      <c r="U177" s="30">
        <f t="shared" ref="U177:V177" si="216">SUM(C177+G177+I177+K177+M177+O177+Q177+S177+E177)</f>
        <v>298</v>
      </c>
      <c r="V177" s="31">
        <f t="shared" si="216"/>
        <v>60398300</v>
      </c>
      <c r="W177" s="51">
        <f>U177-'Single-Family'!U164</f>
        <v>-10</v>
      </c>
      <c r="X177" s="52">
        <f>W177/'Single-Family'!U164</f>
        <v>-0.03246753247</v>
      </c>
      <c r="Y177" s="53">
        <f>V177-'Single-Family'!V164</f>
        <v>3655943</v>
      </c>
      <c r="Z177" s="52">
        <f>Y177/'Single-Family'!V164</f>
        <v>0.06443058049</v>
      </c>
      <c r="AA177" s="53">
        <f t="shared" si="213"/>
        <v>-7796492.97</v>
      </c>
      <c r="AB177" s="38"/>
      <c r="AC177" s="4"/>
      <c r="AD177" s="4"/>
      <c r="AE177" s="4"/>
      <c r="AF177" s="4"/>
      <c r="AG177" s="4"/>
      <c r="AH177" s="4"/>
      <c r="AI177" s="4"/>
      <c r="AJ177" s="4"/>
      <c r="AK177" s="4"/>
      <c r="AL177" s="4"/>
      <c r="AM177" s="4"/>
      <c r="AN177" s="4"/>
      <c r="AO177" s="38"/>
      <c r="AP177" s="38"/>
      <c r="AQ177" s="38"/>
      <c r="AR177" s="38"/>
    </row>
    <row r="178" ht="12.75" customHeight="1">
      <c r="A178" s="15" t="s">
        <v>32</v>
      </c>
      <c r="B178" s="24">
        <v>2017.0</v>
      </c>
      <c r="C178" s="25">
        <v>13.0</v>
      </c>
      <c r="D178" s="26">
        <v>722509.69</v>
      </c>
      <c r="E178" s="25">
        <v>7.0</v>
      </c>
      <c r="F178" s="26">
        <v>2355320.0</v>
      </c>
      <c r="G178" s="25">
        <v>209.0</v>
      </c>
      <c r="H178" s="26">
        <v>3.2347234E7</v>
      </c>
      <c r="I178" s="25">
        <v>74.0</v>
      </c>
      <c r="J178" s="26">
        <v>2.0270767E7</v>
      </c>
      <c r="K178" s="25">
        <v>1.0</v>
      </c>
      <c r="L178" s="26">
        <v>350000.0</v>
      </c>
      <c r="M178" s="25">
        <v>7.0</v>
      </c>
      <c r="N178" s="26">
        <v>888282.0</v>
      </c>
      <c r="O178" s="25">
        <v>2.0</v>
      </c>
      <c r="P178" s="26">
        <v>380000.0</v>
      </c>
      <c r="Q178" s="25">
        <v>3.0</v>
      </c>
      <c r="R178" s="26">
        <v>697854.75</v>
      </c>
      <c r="S178" s="29">
        <v>4.0</v>
      </c>
      <c r="T178" s="29">
        <v>923797.0</v>
      </c>
      <c r="U178" s="30">
        <f t="shared" ref="U178:V178" si="217">SUM(C178+G178+I178+K178+M178+O178+Q178+S178+E178)</f>
        <v>320</v>
      </c>
      <c r="V178" s="31">
        <f t="shared" si="217"/>
        <v>58935764.44</v>
      </c>
      <c r="W178" s="51">
        <f>U178-'Single-Family'!U165</f>
        <v>71</v>
      </c>
      <c r="X178" s="52">
        <f>W178/'Single-Family'!U165</f>
        <v>0.2851405622</v>
      </c>
      <c r="Y178" s="53">
        <f>V178-'Single-Family'!V165</f>
        <v>7849196.84</v>
      </c>
      <c r="Z178" s="52">
        <f>Y178/'Single-Family'!V165</f>
        <v>0.1536450227</v>
      </c>
      <c r="AA178" s="53">
        <f t="shared" si="213"/>
        <v>52703.87</v>
      </c>
      <c r="AB178" s="38"/>
      <c r="AC178" s="4"/>
      <c r="AD178" s="4"/>
      <c r="AE178" s="4"/>
      <c r="AF178" s="4"/>
      <c r="AG178" s="4"/>
      <c r="AH178" s="4"/>
      <c r="AI178" s="4"/>
      <c r="AJ178" s="4"/>
      <c r="AK178" s="4"/>
      <c r="AL178" s="4"/>
      <c r="AM178" s="4"/>
      <c r="AN178" s="4"/>
      <c r="AO178" s="38"/>
      <c r="AP178" s="38"/>
      <c r="AQ178" s="38"/>
      <c r="AR178" s="38"/>
    </row>
    <row r="179" ht="12.75" customHeight="1">
      <c r="A179" s="15" t="s">
        <v>25</v>
      </c>
      <c r="B179" s="24">
        <v>2017.0</v>
      </c>
      <c r="C179" s="25">
        <v>11.0</v>
      </c>
      <c r="D179" s="26">
        <v>1959328.0</v>
      </c>
      <c r="E179" s="25">
        <v>4.0</v>
      </c>
      <c r="F179" s="26">
        <v>1139000.0</v>
      </c>
      <c r="G179" s="25">
        <v>112.0</v>
      </c>
      <c r="H179" s="26">
        <v>1.7219178E7</v>
      </c>
      <c r="I179" s="25">
        <v>85.0</v>
      </c>
      <c r="J179" s="26">
        <v>2.5157049E7</v>
      </c>
      <c r="K179" s="25">
        <v>1.0</v>
      </c>
      <c r="L179" s="26">
        <v>145000.0</v>
      </c>
      <c r="M179" s="25">
        <v>2.0</v>
      </c>
      <c r="N179" s="26">
        <v>441998.0</v>
      </c>
      <c r="O179" s="25">
        <v>3.0</v>
      </c>
      <c r="P179" s="26">
        <v>615000.0</v>
      </c>
      <c r="Q179" s="25">
        <v>2.0</v>
      </c>
      <c r="R179" s="26">
        <v>171932.0</v>
      </c>
      <c r="S179" s="29">
        <v>4.0</v>
      </c>
      <c r="T179" s="29">
        <v>989821.0</v>
      </c>
      <c r="U179" s="30">
        <f t="shared" ref="U179:V179" si="218">SUM(C179+G179+I179+K179+M179+O179+Q179+S179+E179)</f>
        <v>224</v>
      </c>
      <c r="V179" s="31">
        <f t="shared" si="218"/>
        <v>47838306</v>
      </c>
      <c r="W179" s="51">
        <f>U179-'Single-Family'!U166</f>
        <v>-12</v>
      </c>
      <c r="X179" s="52">
        <f>W179/'Single-Family'!U166</f>
        <v>-0.05084745763</v>
      </c>
      <c r="Y179" s="53">
        <f>V179-'Single-Family'!V166</f>
        <v>-999527.81</v>
      </c>
      <c r="Z179" s="52">
        <f>Y179/'Single-Family'!V166</f>
        <v>-0.02046626011</v>
      </c>
      <c r="AA179" s="53">
        <f t="shared" si="213"/>
        <v>-946823.94</v>
      </c>
      <c r="AB179" s="38"/>
      <c r="AC179" s="4"/>
      <c r="AD179" s="4"/>
      <c r="AE179" s="4"/>
      <c r="AF179" s="4"/>
      <c r="AG179" s="4"/>
      <c r="AH179" s="4"/>
      <c r="AI179" s="4"/>
      <c r="AJ179" s="4"/>
      <c r="AK179" s="4"/>
      <c r="AL179" s="4"/>
      <c r="AM179" s="4"/>
      <c r="AN179" s="4"/>
      <c r="AO179" s="38"/>
      <c r="AP179" s="38"/>
      <c r="AQ179" s="38"/>
      <c r="AR179" s="38"/>
    </row>
    <row r="180" ht="12.75" customHeight="1">
      <c r="A180" s="15" t="s">
        <v>26</v>
      </c>
      <c r="B180" s="24">
        <v>2017.0</v>
      </c>
      <c r="C180" s="25">
        <v>13.0</v>
      </c>
      <c r="D180" s="26">
        <v>2469230.44</v>
      </c>
      <c r="E180" s="25">
        <v>1.0</v>
      </c>
      <c r="F180" s="26">
        <v>720500.0</v>
      </c>
      <c r="G180" s="25">
        <v>103.0</v>
      </c>
      <c r="H180" s="26">
        <v>1.6446325E7</v>
      </c>
      <c r="I180" s="25">
        <v>60.0</v>
      </c>
      <c r="J180" s="26">
        <v>1.5546656E7</v>
      </c>
      <c r="K180" s="25">
        <v>1.0</v>
      </c>
      <c r="L180" s="26">
        <v>290000.0</v>
      </c>
      <c r="M180" s="25">
        <v>19.0</v>
      </c>
      <c r="N180" s="26">
        <v>3190224.0</v>
      </c>
      <c r="O180" s="25">
        <v>4.0</v>
      </c>
      <c r="P180" s="26">
        <v>625000.0</v>
      </c>
      <c r="Q180" s="25">
        <v>4.0</v>
      </c>
      <c r="R180" s="26">
        <v>773721.25</v>
      </c>
      <c r="S180" s="29">
        <v>7.0</v>
      </c>
      <c r="T180" s="29">
        <v>1839943.0</v>
      </c>
      <c r="U180" s="30">
        <f t="shared" ref="U180:V180" si="219">SUM(C180+G180+I180+K180+M180+O180+Q180+S180+E180)</f>
        <v>212</v>
      </c>
      <c r="V180" s="31">
        <f t="shared" si="219"/>
        <v>41901599.69</v>
      </c>
      <c r="W180" s="51">
        <f>U180-'Single-Family'!U167</f>
        <v>-35</v>
      </c>
      <c r="X180" s="52">
        <f>W180/'Single-Family'!U167</f>
        <v>-0.1417004049</v>
      </c>
      <c r="Y180" s="53">
        <f>V180-'Single-Family'!V167</f>
        <v>-930621.31</v>
      </c>
      <c r="Z180" s="52">
        <f>Y180/'Single-Family'!V167</f>
        <v>-0.02172713178</v>
      </c>
      <c r="AA180" s="53">
        <f t="shared" si="213"/>
        <v>-1877445.25</v>
      </c>
      <c r="AB180" s="38"/>
      <c r="AC180" s="4"/>
      <c r="AD180" s="4"/>
      <c r="AE180" s="4"/>
      <c r="AF180" s="4"/>
      <c r="AG180" s="4"/>
      <c r="AH180" s="4"/>
      <c r="AI180" s="4"/>
      <c r="AJ180" s="4"/>
      <c r="AK180" s="4"/>
      <c r="AL180" s="4"/>
      <c r="AM180" s="4"/>
      <c r="AN180" s="4"/>
      <c r="AO180" s="38"/>
      <c r="AP180" s="38"/>
      <c r="AQ180" s="38"/>
      <c r="AR180" s="38"/>
    </row>
    <row r="181" ht="12.75" customHeight="1">
      <c r="A181" s="15" t="s">
        <v>27</v>
      </c>
      <c r="B181" s="24">
        <v>2017.0</v>
      </c>
      <c r="C181" s="25">
        <v>14.0</v>
      </c>
      <c r="D181" s="26">
        <v>2549648.23</v>
      </c>
      <c r="E181" s="25">
        <v>14.0</v>
      </c>
      <c r="F181" s="26">
        <v>3465500.0</v>
      </c>
      <c r="G181" s="25">
        <v>155.0</v>
      </c>
      <c r="H181" s="26">
        <v>2.2552857E7</v>
      </c>
      <c r="I181" s="25">
        <v>106.0</v>
      </c>
      <c r="J181" s="26">
        <v>2.7818788E7</v>
      </c>
      <c r="K181" s="25">
        <v>1.0</v>
      </c>
      <c r="L181" s="26">
        <v>175000.0</v>
      </c>
      <c r="M181" s="25">
        <v>10.0</v>
      </c>
      <c r="N181" s="26">
        <v>3034713.0</v>
      </c>
      <c r="O181" s="25">
        <v>3.0</v>
      </c>
      <c r="P181" s="26">
        <v>475000.0</v>
      </c>
      <c r="Q181" s="25">
        <v>2.0</v>
      </c>
      <c r="R181" s="26">
        <v>258246.0</v>
      </c>
      <c r="S181" s="29">
        <v>6.0</v>
      </c>
      <c r="T181" s="29">
        <v>1331547.0</v>
      </c>
      <c r="U181" s="30">
        <f t="shared" ref="U181:V181" si="220">SUM(C181+G181+I181+K181+M181+O181+Q181+S181+E181)</f>
        <v>311</v>
      </c>
      <c r="V181" s="31">
        <f t="shared" si="220"/>
        <v>61661299.23</v>
      </c>
      <c r="W181" s="51">
        <f>U181-'Single-Family'!U168</f>
        <v>113</v>
      </c>
      <c r="X181" s="52">
        <f>W181/'Single-Family'!U168</f>
        <v>0.5707070707</v>
      </c>
      <c r="Y181" s="53">
        <f>V181-'Single-Family'!V168</f>
        <v>21919376.73</v>
      </c>
      <c r="Z181" s="52">
        <f>Y181/'Single-Family'!V168</f>
        <v>0.5515429388</v>
      </c>
      <c r="AA181" s="53">
        <f t="shared" si="213"/>
        <v>20041931.48</v>
      </c>
      <c r="AB181" s="38"/>
      <c r="AC181" s="4"/>
      <c r="AD181" s="4"/>
      <c r="AE181" s="4"/>
      <c r="AF181" s="4"/>
      <c r="AG181" s="4"/>
      <c r="AH181" s="4"/>
      <c r="AI181" s="4"/>
      <c r="AJ181" s="4"/>
      <c r="AK181" s="4"/>
      <c r="AL181" s="4"/>
      <c r="AM181" s="4"/>
      <c r="AN181" s="4"/>
      <c r="AO181" s="38"/>
      <c r="AP181" s="38"/>
      <c r="AQ181" s="38"/>
      <c r="AR181" s="38"/>
    </row>
    <row r="182" ht="12.75" customHeight="1">
      <c r="A182" s="15" t="s">
        <v>28</v>
      </c>
      <c r="B182" s="24">
        <v>2017.0</v>
      </c>
      <c r="C182" s="25">
        <v>10.0</v>
      </c>
      <c r="D182" s="26">
        <v>1601469.3</v>
      </c>
      <c r="E182" s="25">
        <v>26.0</v>
      </c>
      <c r="F182" s="26">
        <v>4247475.0</v>
      </c>
      <c r="G182" s="25">
        <v>107.0</v>
      </c>
      <c r="H182" s="26">
        <v>1.6446169E7</v>
      </c>
      <c r="I182" s="25">
        <v>51.0</v>
      </c>
      <c r="J182" s="26">
        <v>1.3721965E7</v>
      </c>
      <c r="K182" s="25">
        <v>1.0</v>
      </c>
      <c r="L182" s="26">
        <v>210000.0</v>
      </c>
      <c r="M182" s="25">
        <v>7.0</v>
      </c>
      <c r="N182" s="26">
        <v>2268416.0</v>
      </c>
      <c r="O182" s="25">
        <v>0.0</v>
      </c>
      <c r="P182" s="26">
        <v>0.0</v>
      </c>
      <c r="Q182" s="25">
        <v>3.0</v>
      </c>
      <c r="R182" s="26">
        <v>463872.5</v>
      </c>
      <c r="S182" s="29">
        <v>9.0</v>
      </c>
      <c r="T182" s="29">
        <v>1866535.0</v>
      </c>
      <c r="U182" s="30">
        <f t="shared" ref="U182:V182" si="221">SUM(C182+G182+I182+K182+M182+O182+Q182+S182+E182)</f>
        <v>214</v>
      </c>
      <c r="V182" s="31">
        <f t="shared" si="221"/>
        <v>40825901.8</v>
      </c>
      <c r="W182" s="51">
        <f>U182-'Single-Family'!U169</f>
        <v>17</v>
      </c>
      <c r="X182" s="52">
        <f>W182/'Single-Family'!U169</f>
        <v>0.08629441624</v>
      </c>
      <c r="Y182" s="53">
        <f>V182-'Single-Family'!V169</f>
        <v>159626.8</v>
      </c>
      <c r="Z182" s="52">
        <f>Y182/'Single-Family'!V169</f>
        <v>0.003925286985</v>
      </c>
      <c r="AA182" s="53">
        <f t="shared" si="213"/>
        <v>20201558.28</v>
      </c>
      <c r="AB182" s="38"/>
      <c r="AC182" s="4"/>
      <c r="AD182" s="4"/>
      <c r="AE182" s="4"/>
      <c r="AF182" s="4"/>
      <c r="AG182" s="4"/>
      <c r="AH182" s="4"/>
      <c r="AI182" s="4"/>
      <c r="AJ182" s="4"/>
      <c r="AK182" s="4"/>
      <c r="AL182" s="4"/>
      <c r="AM182" s="4"/>
      <c r="AN182" s="4"/>
      <c r="AO182" s="38"/>
      <c r="AP182" s="38"/>
      <c r="AQ182" s="38"/>
      <c r="AR182" s="38"/>
    </row>
    <row r="183" ht="12.75" customHeight="1">
      <c r="A183" s="15" t="s">
        <v>29</v>
      </c>
      <c r="B183" s="24">
        <v>2017.0</v>
      </c>
      <c r="C183" s="25">
        <v>13.0</v>
      </c>
      <c r="D183" s="26">
        <v>1874082.66</v>
      </c>
      <c r="E183" s="25">
        <v>18.0</v>
      </c>
      <c r="F183" s="26">
        <v>4996475.0</v>
      </c>
      <c r="G183" s="25">
        <v>122.0</v>
      </c>
      <c r="H183" s="26">
        <v>2.1058791E7</v>
      </c>
      <c r="I183" s="25">
        <v>107.0</v>
      </c>
      <c r="J183" s="26">
        <v>3.0316359E7</v>
      </c>
      <c r="K183" s="25">
        <v>2.0</v>
      </c>
      <c r="L183" s="26">
        <v>678000.0</v>
      </c>
      <c r="M183" s="25">
        <v>8.0</v>
      </c>
      <c r="N183" s="26">
        <v>1847906.0</v>
      </c>
      <c r="O183" s="25">
        <v>4.0</v>
      </c>
      <c r="P183" s="26">
        <v>1145000.0</v>
      </c>
      <c r="Q183" s="25">
        <v>3.0</v>
      </c>
      <c r="R183" s="26">
        <v>506446.0</v>
      </c>
      <c r="S183" s="29">
        <v>4.0</v>
      </c>
      <c r="T183" s="29">
        <v>853036.0</v>
      </c>
      <c r="U183" s="30">
        <f t="shared" ref="U183:V183" si="222">SUM(C183+G183+I183+K183+M183+O183+Q183+S183+E183)</f>
        <v>281</v>
      </c>
      <c r="V183" s="31">
        <f t="shared" si="222"/>
        <v>63276095.66</v>
      </c>
      <c r="W183" s="51">
        <f>U183-'Single-Family'!U170</f>
        <v>74</v>
      </c>
      <c r="X183" s="52">
        <f>W183/'Single-Family'!U170</f>
        <v>0.3574879227</v>
      </c>
      <c r="Y183" s="53">
        <f>V183-'Single-Family'!V170</f>
        <v>19741882.66</v>
      </c>
      <c r="Z183" s="52">
        <f>Y183/'Single-Family'!V170</f>
        <v>0.4534797186</v>
      </c>
      <c r="AA183" s="53">
        <f t="shared" si="213"/>
        <v>39943440.94</v>
      </c>
      <c r="AB183" s="38"/>
      <c r="AC183" s="4"/>
      <c r="AD183" s="4"/>
      <c r="AE183" s="4"/>
      <c r="AF183" s="4"/>
      <c r="AG183" s="4"/>
      <c r="AH183" s="4"/>
      <c r="AI183" s="4"/>
      <c r="AJ183" s="4"/>
      <c r="AK183" s="4"/>
      <c r="AL183" s="4"/>
      <c r="AM183" s="4"/>
      <c r="AN183" s="4"/>
      <c r="AO183" s="38"/>
      <c r="AP183" s="38"/>
      <c r="AQ183" s="38"/>
      <c r="AR183" s="38"/>
    </row>
    <row r="184" ht="12.75" customHeight="1">
      <c r="A184" s="15" t="s">
        <v>30</v>
      </c>
      <c r="B184" s="24">
        <v>2017.0</v>
      </c>
      <c r="C184" s="25">
        <v>2.0</v>
      </c>
      <c r="D184" s="26">
        <v>370493.16000000003</v>
      </c>
      <c r="E184" s="25">
        <v>17.0</v>
      </c>
      <c r="F184" s="26">
        <v>3636975.0</v>
      </c>
      <c r="G184" s="25">
        <v>93.0</v>
      </c>
      <c r="H184" s="26">
        <v>1.5772574E7</v>
      </c>
      <c r="I184" s="25">
        <v>45.0</v>
      </c>
      <c r="J184" s="26">
        <v>1.3434807E7</v>
      </c>
      <c r="K184" s="25">
        <v>6.0</v>
      </c>
      <c r="L184" s="26">
        <v>1025000.0</v>
      </c>
      <c r="M184" s="25">
        <v>8.0</v>
      </c>
      <c r="N184" s="26">
        <v>2860480.0</v>
      </c>
      <c r="O184" s="25">
        <v>3.0</v>
      </c>
      <c r="P184" s="26">
        <v>0.0</v>
      </c>
      <c r="Q184" s="25">
        <v>3.0</v>
      </c>
      <c r="R184" s="26">
        <v>563172.5</v>
      </c>
      <c r="S184" s="29">
        <v>13.0</v>
      </c>
      <c r="T184" s="29">
        <v>3975947.0</v>
      </c>
      <c r="U184" s="30">
        <f t="shared" ref="U184:V184" si="223">SUM(C184+G184+I184+K184+M184+O184+Q184+S184+E184)</f>
        <v>190</v>
      </c>
      <c r="V184" s="31">
        <f t="shared" si="223"/>
        <v>41639448.66</v>
      </c>
      <c r="W184" s="51">
        <f>U184-'Single-Family'!U171</f>
        <v>1</v>
      </c>
      <c r="X184" s="52">
        <f>W184/'Single-Family'!U171</f>
        <v>0.005291005291</v>
      </c>
      <c r="Y184" s="53">
        <f>V184-'Single-Family'!V171</f>
        <v>1951001.15</v>
      </c>
      <c r="Z184" s="52">
        <f>Y184/'Single-Family'!V171</f>
        <v>0.04915791049</v>
      </c>
      <c r="AA184" s="53">
        <f t="shared" si="213"/>
        <v>41894442.09</v>
      </c>
      <c r="AB184" s="38"/>
      <c r="AC184" s="4"/>
      <c r="AD184" s="4"/>
      <c r="AE184" s="4"/>
      <c r="AF184" s="4"/>
      <c r="AG184" s="4"/>
      <c r="AH184" s="4"/>
      <c r="AI184" s="4"/>
      <c r="AJ184" s="4"/>
      <c r="AK184" s="4"/>
      <c r="AL184" s="4"/>
      <c r="AM184" s="4"/>
      <c r="AN184" s="4"/>
      <c r="AO184" s="38"/>
      <c r="AP184" s="38"/>
      <c r="AQ184" s="38"/>
      <c r="AR184" s="38"/>
    </row>
    <row r="185" ht="12.75" customHeight="1">
      <c r="A185" s="23" t="s">
        <v>31</v>
      </c>
      <c r="B185" s="40">
        <v>2017.0</v>
      </c>
      <c r="C185" s="41">
        <f t="shared" ref="C185:V185" si="224">SUM(C173:C184)</f>
        <v>149</v>
      </c>
      <c r="D185" s="42">
        <f t="shared" si="224"/>
        <v>25046636.04</v>
      </c>
      <c r="E185" s="41">
        <f t="shared" si="224"/>
        <v>117</v>
      </c>
      <c r="F185" s="42">
        <f t="shared" si="224"/>
        <v>26284830</v>
      </c>
      <c r="G185" s="41">
        <f t="shared" si="224"/>
        <v>1444</v>
      </c>
      <c r="H185" s="42">
        <f t="shared" si="224"/>
        <v>216894725</v>
      </c>
      <c r="I185" s="41">
        <f t="shared" si="224"/>
        <v>893</v>
      </c>
      <c r="J185" s="42">
        <f t="shared" si="224"/>
        <v>242957559</v>
      </c>
      <c r="K185" s="41">
        <f t="shared" si="224"/>
        <v>18</v>
      </c>
      <c r="L185" s="42">
        <f t="shared" si="224"/>
        <v>4217291</v>
      </c>
      <c r="M185" s="41">
        <f t="shared" si="224"/>
        <v>98</v>
      </c>
      <c r="N185" s="42">
        <f t="shared" si="224"/>
        <v>25323783</v>
      </c>
      <c r="O185" s="41">
        <f t="shared" si="224"/>
        <v>26</v>
      </c>
      <c r="P185" s="42">
        <f t="shared" si="224"/>
        <v>4935000</v>
      </c>
      <c r="Q185" s="41">
        <f t="shared" si="224"/>
        <v>30</v>
      </c>
      <c r="R185" s="42">
        <f t="shared" si="224"/>
        <v>5462448.25</v>
      </c>
      <c r="S185" s="45">
        <f t="shared" si="224"/>
        <v>76</v>
      </c>
      <c r="T185" s="45">
        <f t="shared" si="224"/>
        <v>17941446</v>
      </c>
      <c r="U185" s="46">
        <f t="shared" si="224"/>
        <v>2851</v>
      </c>
      <c r="V185" s="47">
        <f t="shared" si="224"/>
        <v>569063718.3</v>
      </c>
      <c r="W185" s="54">
        <f>U185-'Single-Family'!U172</f>
        <v>217</v>
      </c>
      <c r="X185" s="55">
        <f>W185/'Single-Family'!U172</f>
        <v>0.08238420653</v>
      </c>
      <c r="Y185" s="56">
        <f>V185-'Single-Family'!V172</f>
        <v>41894442.09</v>
      </c>
      <c r="Z185" s="55">
        <f>Y185/'Single-Family'!V172</f>
        <v>0.07947056853</v>
      </c>
      <c r="AA185" s="56">
        <f t="shared" ref="AA185:AA186" si="226">Y185</f>
        <v>41894442.09</v>
      </c>
      <c r="AB185" s="38"/>
      <c r="AC185" s="15"/>
      <c r="AD185" s="15"/>
      <c r="AE185" s="15"/>
      <c r="AF185" s="15"/>
      <c r="AG185" s="15"/>
      <c r="AH185" s="15"/>
      <c r="AI185" s="15"/>
      <c r="AJ185" s="15"/>
      <c r="AK185" s="15"/>
      <c r="AL185" s="15"/>
      <c r="AM185" s="15"/>
      <c r="AN185" s="15"/>
      <c r="AO185" s="38"/>
      <c r="AP185" s="38"/>
      <c r="AQ185" s="38"/>
      <c r="AR185" s="38"/>
    </row>
    <row r="186" ht="12.75" customHeight="1">
      <c r="A186" s="15" t="s">
        <v>19</v>
      </c>
      <c r="B186" s="24">
        <v>2018.0</v>
      </c>
      <c r="C186" s="25">
        <v>2.0</v>
      </c>
      <c r="D186" s="26">
        <v>329942.0</v>
      </c>
      <c r="E186" s="25">
        <v>2.0</v>
      </c>
      <c r="F186" s="26">
        <v>429500.0</v>
      </c>
      <c r="G186" s="25">
        <v>91.0</v>
      </c>
      <c r="H186" s="26">
        <v>1.3193973E7</v>
      </c>
      <c r="I186" s="25">
        <v>76.0</v>
      </c>
      <c r="J186" s="26">
        <v>2.0044516E7</v>
      </c>
      <c r="K186" s="25">
        <v>2.0</v>
      </c>
      <c r="L186" s="26">
        <v>586000.0</v>
      </c>
      <c r="M186" s="25">
        <v>1.0</v>
      </c>
      <c r="N186" s="26">
        <v>421156.0</v>
      </c>
      <c r="O186" s="25">
        <v>1.0</v>
      </c>
      <c r="P186" s="26">
        <v>275000.0</v>
      </c>
      <c r="Q186" s="25">
        <v>1.0</v>
      </c>
      <c r="R186" s="26">
        <v>190312.0</v>
      </c>
      <c r="S186" s="29">
        <v>1.0</v>
      </c>
      <c r="T186" s="29">
        <v>321285.0</v>
      </c>
      <c r="U186" s="30">
        <f t="shared" ref="U186:V186" si="225">SUM(C186+G186+I186+K186+M186+O186+Q186+S186+E186)</f>
        <v>177</v>
      </c>
      <c r="V186" s="31">
        <f t="shared" si="225"/>
        <v>35791684</v>
      </c>
      <c r="W186" s="51">
        <f>U186-'Single-Family'!U173</f>
        <v>74</v>
      </c>
      <c r="X186" s="52">
        <f>W186/'Single-Family'!U173</f>
        <v>0.7184466019</v>
      </c>
      <c r="Y186" s="53">
        <f>V186-'Single-Family'!V173</f>
        <v>15316837</v>
      </c>
      <c r="Z186" s="52">
        <f>Y186/'Single-Family'!V173</f>
        <v>0.7480806572</v>
      </c>
      <c r="AA186" s="53">
        <f t="shared" si="226"/>
        <v>15316837</v>
      </c>
      <c r="AB186" s="38"/>
      <c r="AC186" s="37">
        <f t="array" ref="AC186:AN187">TRANSPOSE(U186:V197)</f>
        <v>177</v>
      </c>
      <c r="AD186" s="37">
        <v>185.0</v>
      </c>
      <c r="AE186" s="37">
        <v>271.0</v>
      </c>
      <c r="AF186" s="37">
        <v>279.0</v>
      </c>
      <c r="AG186" s="37">
        <v>275.0</v>
      </c>
      <c r="AH186" s="37">
        <v>265.0</v>
      </c>
      <c r="AI186" s="37">
        <v>248.0</v>
      </c>
      <c r="AJ186" s="37">
        <v>229.0</v>
      </c>
      <c r="AK186" s="37">
        <v>201.0</v>
      </c>
      <c r="AL186" s="37">
        <v>219.0</v>
      </c>
      <c r="AM186" s="37">
        <v>173.0</v>
      </c>
      <c r="AN186" s="37">
        <v>92.0</v>
      </c>
      <c r="AO186" s="38"/>
      <c r="AP186" s="38"/>
      <c r="AQ186" s="38"/>
      <c r="AR186" s="38"/>
    </row>
    <row r="187" ht="12.75" customHeight="1">
      <c r="A187" s="15" t="s">
        <v>20</v>
      </c>
      <c r="B187" s="24">
        <v>2018.0</v>
      </c>
      <c r="C187" s="25">
        <v>6.0</v>
      </c>
      <c r="D187" s="26">
        <v>1149680.0</v>
      </c>
      <c r="E187" s="25">
        <v>6.0</v>
      </c>
      <c r="F187" s="26">
        <v>1529000.0</v>
      </c>
      <c r="G187" s="25">
        <v>102.0</v>
      </c>
      <c r="H187" s="26">
        <v>1.4972382E7</v>
      </c>
      <c r="I187" s="25">
        <v>60.0</v>
      </c>
      <c r="J187" s="26">
        <v>1.7039255E7</v>
      </c>
      <c r="K187" s="25">
        <v>1.0</v>
      </c>
      <c r="L187" s="26">
        <v>374000.0</v>
      </c>
      <c r="M187" s="25">
        <v>3.0</v>
      </c>
      <c r="N187" s="26">
        <v>1274937.0</v>
      </c>
      <c r="O187" s="25">
        <v>2.0</v>
      </c>
      <c r="P187" s="26">
        <v>560000.0</v>
      </c>
      <c r="Q187" s="25">
        <v>1.0</v>
      </c>
      <c r="R187" s="26">
        <v>185215.25</v>
      </c>
      <c r="S187" s="29">
        <v>4.0</v>
      </c>
      <c r="T187" s="29">
        <v>1161969.0</v>
      </c>
      <c r="U187" s="30">
        <f t="shared" ref="U187:V187" si="227">SUM(C187+G187+I187+K187+M187+O187+Q187+S187+E187)</f>
        <v>185</v>
      </c>
      <c r="V187" s="31">
        <f t="shared" si="227"/>
        <v>38246438.25</v>
      </c>
      <c r="W187" s="51">
        <f>U187-'Single-Family'!U174</f>
        <v>-13</v>
      </c>
      <c r="X187" s="52">
        <f>W187/'Single-Family'!U174</f>
        <v>-0.06565656566</v>
      </c>
      <c r="Y187" s="53">
        <f>V187-'Single-Family'!V174</f>
        <v>4287444.75</v>
      </c>
      <c r="Z187" s="52">
        <f>Y187/'Single-Family'!V174</f>
        <v>0.1262535873</v>
      </c>
      <c r="AA187" s="53">
        <f t="shared" ref="AA187:AA197" si="229">AA186+Y187</f>
        <v>19604281.75</v>
      </c>
      <c r="AB187" s="38"/>
      <c r="AC187" s="37">
        <v>3.5791684E7</v>
      </c>
      <c r="AD187" s="37">
        <v>3.824643825E7</v>
      </c>
      <c r="AE187" s="37">
        <v>5.558043475E7</v>
      </c>
      <c r="AF187" s="37">
        <v>5.7880144E7</v>
      </c>
      <c r="AG187" s="37">
        <v>5.822227483E7</v>
      </c>
      <c r="AH187" s="37">
        <v>5.307232855E7</v>
      </c>
      <c r="AI187" s="37">
        <v>4.9834000339999996E7</v>
      </c>
      <c r="AJ187" s="37">
        <v>4.186162488E7</v>
      </c>
      <c r="AK187" s="37">
        <v>4.3037729410000004E7</v>
      </c>
      <c r="AL187" s="37">
        <v>4.645932608E7</v>
      </c>
      <c r="AM187" s="37">
        <v>3.013946889E7</v>
      </c>
      <c r="AN187" s="37">
        <v>2.1365724240000002E7</v>
      </c>
      <c r="AO187" s="38"/>
      <c r="AP187" s="38"/>
      <c r="AQ187" s="38"/>
      <c r="AR187" s="38"/>
    </row>
    <row r="188" ht="12.75" customHeight="1">
      <c r="A188" s="15" t="s">
        <v>21</v>
      </c>
      <c r="B188" s="24">
        <v>2018.0</v>
      </c>
      <c r="C188" s="25">
        <v>13.0</v>
      </c>
      <c r="D188" s="26">
        <v>2245443.0</v>
      </c>
      <c r="E188" s="25">
        <v>3.0</v>
      </c>
      <c r="F188" s="26">
        <v>968500.0</v>
      </c>
      <c r="G188" s="25">
        <v>124.0</v>
      </c>
      <c r="H188" s="26">
        <v>1.7916174E7</v>
      </c>
      <c r="I188" s="25">
        <v>103.0</v>
      </c>
      <c r="J188" s="26">
        <v>2.7466127E7</v>
      </c>
      <c r="K188" s="25">
        <v>0.0</v>
      </c>
      <c r="L188" s="26">
        <v>0.0</v>
      </c>
      <c r="M188" s="25">
        <v>9.0</v>
      </c>
      <c r="N188" s="26">
        <v>2782052.0</v>
      </c>
      <c r="O188" s="25">
        <v>1.0</v>
      </c>
      <c r="P188" s="26">
        <v>0.0</v>
      </c>
      <c r="Q188" s="25">
        <v>2.0</v>
      </c>
      <c r="R188" s="26">
        <v>481552.75</v>
      </c>
      <c r="S188" s="29">
        <v>16.0</v>
      </c>
      <c r="T188" s="29">
        <v>3720586.0</v>
      </c>
      <c r="U188" s="30">
        <f t="shared" ref="U188:V188" si="228">SUM(C188+G188+I188+K188+M188+O188+Q188+S188+E188)</f>
        <v>271</v>
      </c>
      <c r="V188" s="31">
        <f t="shared" si="228"/>
        <v>55580434.75</v>
      </c>
      <c r="W188" s="51">
        <f>U188-'Single-Family'!U175</f>
        <v>46</v>
      </c>
      <c r="X188" s="52">
        <f>W188/'Single-Family'!U175</f>
        <v>0.2044444444</v>
      </c>
      <c r="Y188" s="53">
        <f>V188-'Single-Family'!V175</f>
        <v>2595165</v>
      </c>
      <c r="Z188" s="52">
        <f>Y188/'Single-Family'!V175</f>
        <v>0.04897899005</v>
      </c>
      <c r="AA188" s="53">
        <f t="shared" si="229"/>
        <v>22199446.75</v>
      </c>
      <c r="AB188" s="38"/>
      <c r="AC188" s="57">
        <f t="shared" ref="AC188:AN188" si="230">AC187/$AC$137</f>
        <v>35.791684</v>
      </c>
      <c r="AD188" s="57">
        <f t="shared" si="230"/>
        <v>38.24643825</v>
      </c>
      <c r="AE188" s="57">
        <f t="shared" si="230"/>
        <v>55.58043475</v>
      </c>
      <c r="AF188" s="57">
        <f t="shared" si="230"/>
        <v>57.880144</v>
      </c>
      <c r="AG188" s="57">
        <f t="shared" si="230"/>
        <v>58.22227483</v>
      </c>
      <c r="AH188" s="57">
        <f t="shared" si="230"/>
        <v>53.07232855</v>
      </c>
      <c r="AI188" s="57">
        <f t="shared" si="230"/>
        <v>49.83400034</v>
      </c>
      <c r="AJ188" s="57">
        <f t="shared" si="230"/>
        <v>41.86162488</v>
      </c>
      <c r="AK188" s="57">
        <f t="shared" si="230"/>
        <v>43.03772941</v>
      </c>
      <c r="AL188" s="57">
        <f t="shared" si="230"/>
        <v>46.45932608</v>
      </c>
      <c r="AM188" s="57">
        <f t="shared" si="230"/>
        <v>30.13946889</v>
      </c>
      <c r="AN188" s="57">
        <f t="shared" si="230"/>
        <v>21.36572424</v>
      </c>
      <c r="AO188" s="38"/>
      <c r="AP188" s="38"/>
      <c r="AQ188" s="38"/>
      <c r="AR188" s="38"/>
    </row>
    <row r="189" ht="12.75" customHeight="1">
      <c r="A189" s="15" t="s">
        <v>22</v>
      </c>
      <c r="B189" s="24">
        <v>2018.0</v>
      </c>
      <c r="C189" s="25">
        <v>11.0</v>
      </c>
      <c r="D189" s="26">
        <v>1740122.0</v>
      </c>
      <c r="E189" s="25">
        <v>3.0</v>
      </c>
      <c r="F189" s="26">
        <v>1015000.0</v>
      </c>
      <c r="G189" s="25">
        <v>131.0</v>
      </c>
      <c r="H189" s="26">
        <v>1.9315364E7</v>
      </c>
      <c r="I189" s="25">
        <v>99.0</v>
      </c>
      <c r="J189" s="26">
        <v>2.5797465E7</v>
      </c>
      <c r="K189" s="25">
        <v>1.0</v>
      </c>
      <c r="L189" s="26">
        <v>175000.0</v>
      </c>
      <c r="M189" s="25">
        <v>10.0</v>
      </c>
      <c r="N189" s="26">
        <v>3466702.0</v>
      </c>
      <c r="O189" s="25">
        <v>0.0</v>
      </c>
      <c r="P189" s="26">
        <v>0.0</v>
      </c>
      <c r="Q189" s="25">
        <v>2.0</v>
      </c>
      <c r="R189" s="26">
        <v>106080.0</v>
      </c>
      <c r="S189" s="29">
        <v>22.0</v>
      </c>
      <c r="T189" s="29">
        <v>6264411.0</v>
      </c>
      <c r="U189" s="30">
        <f t="shared" ref="U189:V189" si="231">SUM(C189+G189+I189+K189+M189+O189+Q189+S189+E189)</f>
        <v>279</v>
      </c>
      <c r="V189" s="31">
        <f t="shared" si="231"/>
        <v>57880144</v>
      </c>
      <c r="W189" s="51">
        <f>U189-'Single-Family'!U176</f>
        <v>4</v>
      </c>
      <c r="X189" s="52">
        <f>W189/'Single-Family'!U176</f>
        <v>0.01454545455</v>
      </c>
      <c r="Y189" s="53">
        <f>V189-'Single-Family'!V176</f>
        <v>12712251.44</v>
      </c>
      <c r="Z189" s="52">
        <f>Y189/'Single-Family'!V176</f>
        <v>0.2814444226</v>
      </c>
      <c r="AA189" s="53">
        <f t="shared" si="229"/>
        <v>34911698.19</v>
      </c>
      <c r="AB189" s="38"/>
      <c r="AC189" s="38"/>
      <c r="AD189" s="38"/>
      <c r="AE189" s="38"/>
      <c r="AF189" s="38"/>
      <c r="AG189" s="38"/>
      <c r="AH189" s="38"/>
      <c r="AI189" s="38"/>
      <c r="AJ189" s="38"/>
      <c r="AK189" s="38"/>
      <c r="AL189" s="38"/>
      <c r="AM189" s="38"/>
      <c r="AN189" s="38"/>
      <c r="AO189" s="38"/>
      <c r="AP189" s="38"/>
      <c r="AQ189" s="38"/>
      <c r="AR189" s="38"/>
    </row>
    <row r="190" ht="12.75" customHeight="1">
      <c r="A190" s="15" t="s">
        <v>23</v>
      </c>
      <c r="B190" s="24">
        <v>2018.0</v>
      </c>
      <c r="C190" s="25">
        <v>5.0</v>
      </c>
      <c r="D190" s="26">
        <v>926952.33</v>
      </c>
      <c r="E190" s="25">
        <v>6.0</v>
      </c>
      <c r="F190" s="26">
        <v>1963500.0</v>
      </c>
      <c r="G190" s="25">
        <v>135.0</v>
      </c>
      <c r="H190" s="26">
        <v>2.1925957E7</v>
      </c>
      <c r="I190" s="25">
        <v>100.0</v>
      </c>
      <c r="J190" s="26">
        <v>2.6136468E7</v>
      </c>
      <c r="K190" s="25">
        <v>2.0</v>
      </c>
      <c r="L190" s="26">
        <v>600000.0</v>
      </c>
      <c r="M190" s="25">
        <v>14.0</v>
      </c>
      <c r="N190" s="26">
        <v>3834786.0</v>
      </c>
      <c r="O190" s="25">
        <v>4.0</v>
      </c>
      <c r="P190" s="26">
        <v>1005000.0</v>
      </c>
      <c r="Q190" s="25">
        <v>5.0</v>
      </c>
      <c r="R190" s="26">
        <v>851070.5</v>
      </c>
      <c r="S190" s="29">
        <v>4.0</v>
      </c>
      <c r="T190" s="29">
        <v>978541.0</v>
      </c>
      <c r="U190" s="30">
        <f t="shared" ref="U190:V190" si="232">SUM(C190+G190+I190+K190+M190+O190+Q190+S190+E190)</f>
        <v>275</v>
      </c>
      <c r="V190" s="31">
        <f t="shared" si="232"/>
        <v>58222274.83</v>
      </c>
      <c r="W190" s="51">
        <f>U190-'Single-Family'!U177</f>
        <v>-23</v>
      </c>
      <c r="X190" s="52">
        <f>W190/'Single-Family'!U177</f>
        <v>-0.07718120805</v>
      </c>
      <c r="Y190" s="53">
        <f>V190-'Single-Family'!V177</f>
        <v>-2176025.17</v>
      </c>
      <c r="Z190" s="52">
        <f>Y190/'Single-Family'!V177</f>
        <v>-0.03602792082</v>
      </c>
      <c r="AA190" s="53">
        <f t="shared" si="229"/>
        <v>32735673.02</v>
      </c>
      <c r="AB190" s="38"/>
      <c r="AC190" s="38"/>
      <c r="AD190" s="38"/>
      <c r="AE190" s="38"/>
      <c r="AF190" s="38"/>
      <c r="AG190" s="38"/>
      <c r="AH190" s="38"/>
      <c r="AI190" s="38"/>
      <c r="AJ190" s="38"/>
      <c r="AK190" s="38"/>
      <c r="AL190" s="38"/>
      <c r="AM190" s="38"/>
      <c r="AN190" s="38"/>
      <c r="AO190" s="38"/>
      <c r="AP190" s="38"/>
      <c r="AQ190" s="38"/>
      <c r="AR190" s="38"/>
    </row>
    <row r="191" ht="12.75" customHeight="1">
      <c r="A191" s="15" t="s">
        <v>32</v>
      </c>
      <c r="B191" s="24">
        <v>2018.0</v>
      </c>
      <c r="C191" s="25">
        <v>8.0</v>
      </c>
      <c r="D191" s="26">
        <v>1218693.19</v>
      </c>
      <c r="E191" s="25">
        <v>1.0</v>
      </c>
      <c r="F191" s="26">
        <v>250000.0</v>
      </c>
      <c r="G191" s="25">
        <v>155.0</v>
      </c>
      <c r="H191" s="26">
        <v>2.3145476E7</v>
      </c>
      <c r="I191" s="25">
        <v>77.0</v>
      </c>
      <c r="J191" s="26">
        <v>2.006651386E7</v>
      </c>
      <c r="K191" s="25">
        <v>2.0</v>
      </c>
      <c r="L191" s="26">
        <v>3085000.0</v>
      </c>
      <c r="M191" s="25">
        <v>8.0</v>
      </c>
      <c r="N191" s="26">
        <v>2231242.0</v>
      </c>
      <c r="O191" s="25">
        <v>2.0</v>
      </c>
      <c r="P191" s="26">
        <v>600000.0</v>
      </c>
      <c r="Q191" s="25">
        <v>7.0</v>
      </c>
      <c r="R191" s="26">
        <v>1170144.5</v>
      </c>
      <c r="S191" s="29">
        <v>5.0</v>
      </c>
      <c r="T191" s="29">
        <v>1305259.0</v>
      </c>
      <c r="U191" s="30">
        <f t="shared" ref="U191:V191" si="233">SUM(C191+G191+I191+K191+M191+O191+Q191+S191+E191)</f>
        <v>265</v>
      </c>
      <c r="V191" s="31">
        <f t="shared" si="233"/>
        <v>53072328.55</v>
      </c>
      <c r="W191" s="51">
        <f>U191-'Single-Family'!U178</f>
        <v>-55</v>
      </c>
      <c r="X191" s="52">
        <f>W191/'Single-Family'!U178</f>
        <v>-0.171875</v>
      </c>
      <c r="Y191" s="53">
        <f>V191-'Single-Family'!V178</f>
        <v>-5863435.89</v>
      </c>
      <c r="Z191" s="52">
        <f>Y191/'Single-Family'!V178</f>
        <v>-0.09948858636</v>
      </c>
      <c r="AA191" s="53">
        <f t="shared" si="229"/>
        <v>26872237.13</v>
      </c>
      <c r="AB191" s="38"/>
      <c r="AC191" s="38"/>
      <c r="AD191" s="38"/>
      <c r="AE191" s="38"/>
      <c r="AF191" s="38"/>
      <c r="AG191" s="38"/>
      <c r="AH191" s="38"/>
      <c r="AI191" s="38"/>
      <c r="AJ191" s="38"/>
      <c r="AK191" s="38"/>
      <c r="AL191" s="38"/>
      <c r="AM191" s="38"/>
      <c r="AN191" s="38"/>
      <c r="AO191" s="38"/>
      <c r="AP191" s="38"/>
      <c r="AQ191" s="38"/>
      <c r="AR191" s="38"/>
    </row>
    <row r="192" ht="12.75" customHeight="1">
      <c r="A192" s="15" t="s">
        <v>25</v>
      </c>
      <c r="B192" s="24">
        <v>2018.0</v>
      </c>
      <c r="C192" s="25">
        <v>16.0</v>
      </c>
      <c r="D192" s="26">
        <v>2783430.65</v>
      </c>
      <c r="E192" s="25">
        <v>6.0</v>
      </c>
      <c r="F192" s="26">
        <v>1778000.0</v>
      </c>
      <c r="G192" s="25">
        <v>122.0</v>
      </c>
      <c r="H192" s="26">
        <v>1.8193241E7</v>
      </c>
      <c r="I192" s="25">
        <v>72.0</v>
      </c>
      <c r="J192" s="26">
        <v>1.9188545439999998E7</v>
      </c>
      <c r="K192" s="25">
        <v>3.0</v>
      </c>
      <c r="L192" s="26">
        <v>805300.0</v>
      </c>
      <c r="M192" s="25">
        <v>9.0</v>
      </c>
      <c r="N192" s="26">
        <v>1888205.0</v>
      </c>
      <c r="O192" s="25">
        <v>2.0</v>
      </c>
      <c r="P192" s="26">
        <v>300000.0</v>
      </c>
      <c r="Q192" s="25">
        <v>2.0</v>
      </c>
      <c r="R192" s="26">
        <v>300924.25</v>
      </c>
      <c r="S192" s="29">
        <v>16.0</v>
      </c>
      <c r="T192" s="29">
        <v>4596354.0</v>
      </c>
      <c r="U192" s="30">
        <f t="shared" ref="U192:V192" si="234">SUM(C192+G192+I192+K192+M192+O192+Q192+S192+E192)</f>
        <v>248</v>
      </c>
      <c r="V192" s="31">
        <f t="shared" si="234"/>
        <v>49834000.34</v>
      </c>
      <c r="W192" s="51">
        <f>U192-'Single-Family'!U179</f>
        <v>24</v>
      </c>
      <c r="X192" s="52">
        <f>W192/'Single-Family'!U179</f>
        <v>0.1071428571</v>
      </c>
      <c r="Y192" s="53">
        <f>V192-'Single-Family'!V179</f>
        <v>1995694.34</v>
      </c>
      <c r="Z192" s="52">
        <f>Y192/'Single-Family'!V179</f>
        <v>0.04171749602</v>
      </c>
      <c r="AA192" s="53">
        <f t="shared" si="229"/>
        <v>28867931.47</v>
      </c>
      <c r="AB192" s="38"/>
      <c r="AC192" s="38"/>
      <c r="AD192" s="38"/>
      <c r="AE192" s="38"/>
      <c r="AF192" s="38"/>
      <c r="AG192" s="38"/>
      <c r="AH192" s="38"/>
      <c r="AI192" s="38"/>
      <c r="AJ192" s="38"/>
      <c r="AK192" s="38"/>
      <c r="AL192" s="38"/>
      <c r="AM192" s="38"/>
      <c r="AN192" s="38"/>
      <c r="AO192" s="38"/>
      <c r="AP192" s="38"/>
      <c r="AQ192" s="38"/>
      <c r="AR192" s="38"/>
    </row>
    <row r="193" ht="12.75" customHeight="1">
      <c r="A193" s="15" t="s">
        <v>26</v>
      </c>
      <c r="B193" s="24">
        <v>2018.0</v>
      </c>
      <c r="C193" s="25">
        <v>12.0</v>
      </c>
      <c r="D193" s="26">
        <v>2125561.0</v>
      </c>
      <c r="E193" s="25">
        <v>4.0</v>
      </c>
      <c r="F193" s="26">
        <v>1136000.0</v>
      </c>
      <c r="G193" s="25">
        <v>131.0</v>
      </c>
      <c r="H193" s="26">
        <v>1.9132049E7</v>
      </c>
      <c r="I193" s="25">
        <v>61.0</v>
      </c>
      <c r="J193" s="26">
        <v>1.4707651880000003E7</v>
      </c>
      <c r="K193" s="25">
        <v>3.0</v>
      </c>
      <c r="L193" s="26">
        <v>880000.0</v>
      </c>
      <c r="M193" s="25">
        <v>5.0</v>
      </c>
      <c r="N193" s="26">
        <v>1200658.0</v>
      </c>
      <c r="O193" s="25">
        <v>4.0</v>
      </c>
      <c r="P193" s="26">
        <v>374000.0</v>
      </c>
      <c r="Q193" s="25">
        <v>1.0</v>
      </c>
      <c r="R193" s="26">
        <v>160386.0</v>
      </c>
      <c r="S193" s="29">
        <v>8.0</v>
      </c>
      <c r="T193" s="29">
        <v>2145319.0</v>
      </c>
      <c r="U193" s="30">
        <f t="shared" ref="U193:V193" si="235">SUM(C193+G193+I193+K193+M193+O193+Q193+S193+E193)</f>
        <v>229</v>
      </c>
      <c r="V193" s="31">
        <f t="shared" si="235"/>
        <v>41861624.88</v>
      </c>
      <c r="W193" s="51">
        <f>U193-'Single-Family'!U180</f>
        <v>17</v>
      </c>
      <c r="X193" s="52">
        <f>W193/'Single-Family'!U180</f>
        <v>0.08018867925</v>
      </c>
      <c r="Y193" s="53">
        <f>V193-'Single-Family'!V180</f>
        <v>-39974.81</v>
      </c>
      <c r="Z193" s="52">
        <f>Y193/'Single-Family'!V180</f>
        <v>-0.0009540163215</v>
      </c>
      <c r="AA193" s="53">
        <f t="shared" si="229"/>
        <v>28827956.66</v>
      </c>
      <c r="AB193" s="38"/>
      <c r="AC193" s="38"/>
      <c r="AD193" s="38"/>
      <c r="AE193" s="38"/>
      <c r="AF193" s="38"/>
      <c r="AG193" s="38"/>
      <c r="AH193" s="38"/>
      <c r="AI193" s="38"/>
      <c r="AJ193" s="38"/>
      <c r="AK193" s="38"/>
      <c r="AL193" s="38"/>
      <c r="AM193" s="38"/>
      <c r="AN193" s="38"/>
      <c r="AO193" s="38"/>
      <c r="AP193" s="38"/>
      <c r="AQ193" s="38"/>
      <c r="AR193" s="38"/>
    </row>
    <row r="194" ht="12.75" customHeight="1">
      <c r="A194" s="15" t="s">
        <v>27</v>
      </c>
      <c r="B194" s="24">
        <v>2018.0</v>
      </c>
      <c r="C194" s="25">
        <v>2.0</v>
      </c>
      <c r="D194" s="26">
        <v>1131497.35</v>
      </c>
      <c r="E194" s="25">
        <v>0.0</v>
      </c>
      <c r="F194" s="26">
        <v>0.0</v>
      </c>
      <c r="G194" s="25">
        <v>103.0</v>
      </c>
      <c r="H194" s="26">
        <v>1.6074344E7</v>
      </c>
      <c r="I194" s="25">
        <v>67.0</v>
      </c>
      <c r="J194" s="26">
        <v>1.8228103310000002E7</v>
      </c>
      <c r="K194" s="25">
        <v>3.0</v>
      </c>
      <c r="L194" s="26">
        <v>880000.0</v>
      </c>
      <c r="M194" s="25">
        <v>10.0</v>
      </c>
      <c r="N194" s="26">
        <v>2998463.0</v>
      </c>
      <c r="O194" s="25">
        <v>3.0</v>
      </c>
      <c r="P194" s="26">
        <v>881000.0</v>
      </c>
      <c r="Q194" s="25">
        <v>7.0</v>
      </c>
      <c r="R194" s="26">
        <v>1311754.75</v>
      </c>
      <c r="S194" s="29">
        <v>6.0</v>
      </c>
      <c r="T194" s="29">
        <v>1532567.0</v>
      </c>
      <c r="U194" s="30">
        <f t="shared" ref="U194:V194" si="236">SUM(C194+G194+I194+K194+M194+O194+Q194+S194+E194)</f>
        <v>201</v>
      </c>
      <c r="V194" s="31">
        <f t="shared" si="236"/>
        <v>43037729.41</v>
      </c>
      <c r="W194" s="51">
        <f>U194-'Single-Family'!U181</f>
        <v>-110</v>
      </c>
      <c r="X194" s="52">
        <f>W194/'Single-Family'!U181</f>
        <v>-0.3536977492</v>
      </c>
      <c r="Y194" s="53">
        <f>V194-'Single-Family'!V181</f>
        <v>-18623569.82</v>
      </c>
      <c r="Z194" s="52">
        <f>Y194/'Single-Family'!V181</f>
        <v>-0.3020301235</v>
      </c>
      <c r="AA194" s="53">
        <f t="shared" si="229"/>
        <v>10204386.84</v>
      </c>
      <c r="AB194" s="38"/>
      <c r="AC194" s="38"/>
      <c r="AD194" s="38"/>
      <c r="AE194" s="38"/>
      <c r="AF194" s="38"/>
      <c r="AG194" s="38"/>
      <c r="AH194" s="38"/>
      <c r="AI194" s="38"/>
      <c r="AJ194" s="38"/>
      <c r="AK194" s="38"/>
      <c r="AL194" s="38"/>
      <c r="AM194" s="38"/>
      <c r="AN194" s="38"/>
      <c r="AO194" s="38"/>
      <c r="AP194" s="38"/>
      <c r="AQ194" s="38"/>
      <c r="AR194" s="38"/>
    </row>
    <row r="195" ht="12.75" customHeight="1">
      <c r="A195" s="15" t="s">
        <v>28</v>
      </c>
      <c r="B195" s="24">
        <v>2018.0</v>
      </c>
      <c r="C195" s="25">
        <v>3.0</v>
      </c>
      <c r="D195" s="26">
        <v>562306.33</v>
      </c>
      <c r="E195" s="25">
        <v>1.0</v>
      </c>
      <c r="F195" s="26">
        <v>266000.0</v>
      </c>
      <c r="G195" s="25">
        <v>123.0</v>
      </c>
      <c r="H195" s="26">
        <v>1.9781799E7</v>
      </c>
      <c r="I195" s="25">
        <v>70.0</v>
      </c>
      <c r="J195" s="26">
        <v>1.95718235E7</v>
      </c>
      <c r="K195" s="25">
        <v>2.0</v>
      </c>
      <c r="L195" s="26">
        <v>596692.0</v>
      </c>
      <c r="M195" s="25">
        <v>6.0</v>
      </c>
      <c r="N195" s="26">
        <v>2021248.0</v>
      </c>
      <c r="O195" s="25">
        <v>1.0</v>
      </c>
      <c r="P195" s="26">
        <v>312000.0</v>
      </c>
      <c r="Q195" s="25">
        <v>4.0</v>
      </c>
      <c r="R195" s="26">
        <v>841348.25</v>
      </c>
      <c r="S195" s="29">
        <v>9.0</v>
      </c>
      <c r="T195" s="29">
        <v>2506109.0</v>
      </c>
      <c r="U195" s="30">
        <f t="shared" ref="U195:V195" si="237">SUM(C195+G195+I195+K195+M195+O195+Q195+S195+E195)</f>
        <v>219</v>
      </c>
      <c r="V195" s="31">
        <f t="shared" si="237"/>
        <v>46459326.08</v>
      </c>
      <c r="W195" s="51">
        <f>U195-'Single-Family'!U182</f>
        <v>5</v>
      </c>
      <c r="X195" s="52">
        <f>W195/'Single-Family'!U182</f>
        <v>0.02336448598</v>
      </c>
      <c r="Y195" s="53">
        <f>V195-'Single-Family'!V182</f>
        <v>5633424.28</v>
      </c>
      <c r="Z195" s="52">
        <f>Y195/'Single-Family'!V182</f>
        <v>0.137986524</v>
      </c>
      <c r="AA195" s="53">
        <f t="shared" si="229"/>
        <v>15837811.12</v>
      </c>
      <c r="AB195" s="38"/>
      <c r="AC195" s="38"/>
      <c r="AD195" s="38"/>
      <c r="AE195" s="38"/>
      <c r="AF195" s="38"/>
      <c r="AG195" s="38"/>
      <c r="AH195" s="38"/>
      <c r="AI195" s="38"/>
      <c r="AJ195" s="38"/>
      <c r="AK195" s="38"/>
      <c r="AL195" s="38"/>
      <c r="AM195" s="38"/>
      <c r="AN195" s="38"/>
      <c r="AO195" s="38"/>
      <c r="AP195" s="38"/>
      <c r="AQ195" s="38"/>
      <c r="AR195" s="38"/>
    </row>
    <row r="196" ht="12.75" customHeight="1">
      <c r="A196" s="15" t="s">
        <v>29</v>
      </c>
      <c r="B196" s="24">
        <v>2018.0</v>
      </c>
      <c r="C196" s="25">
        <v>9.0</v>
      </c>
      <c r="D196" s="26">
        <v>1565626.9</v>
      </c>
      <c r="E196" s="25">
        <v>0.0</v>
      </c>
      <c r="F196" s="26">
        <v>0.0</v>
      </c>
      <c r="G196" s="25">
        <v>71.0</v>
      </c>
      <c r="H196" s="26">
        <v>1.1433856E7</v>
      </c>
      <c r="I196" s="25">
        <v>71.0</v>
      </c>
      <c r="J196" s="26">
        <v>1.1389134989999998E7</v>
      </c>
      <c r="K196" s="25">
        <v>2.0</v>
      </c>
      <c r="L196" s="26">
        <v>510000.0</v>
      </c>
      <c r="M196" s="25">
        <v>9.0</v>
      </c>
      <c r="N196" s="26">
        <v>1731946.0</v>
      </c>
      <c r="O196" s="25">
        <v>2.0</v>
      </c>
      <c r="P196" s="26">
        <v>500000.0</v>
      </c>
      <c r="Q196" s="25">
        <v>0.0</v>
      </c>
      <c r="R196" s="26">
        <v>0.0</v>
      </c>
      <c r="S196" s="29">
        <v>9.0</v>
      </c>
      <c r="T196" s="29">
        <v>3008905.0</v>
      </c>
      <c r="U196" s="30">
        <f t="shared" ref="U196:V196" si="238">SUM(C196+G196+I196+K196+M196+O196+Q196+S196+E196)</f>
        <v>173</v>
      </c>
      <c r="V196" s="31">
        <f t="shared" si="238"/>
        <v>30139468.89</v>
      </c>
      <c r="W196" s="51">
        <f>U196-'Single-Family'!U183</f>
        <v>-108</v>
      </c>
      <c r="X196" s="52">
        <f>W196/'Single-Family'!U183</f>
        <v>-0.384341637</v>
      </c>
      <c r="Y196" s="53">
        <f>V196-'Single-Family'!V183</f>
        <v>-33136626.77</v>
      </c>
      <c r="Z196" s="52">
        <f>Y196/'Single-Family'!V183</f>
        <v>-0.5236831765</v>
      </c>
      <c r="AA196" s="53">
        <f t="shared" si="229"/>
        <v>-17298815.65</v>
      </c>
      <c r="AB196" s="38"/>
      <c r="AC196" s="38"/>
      <c r="AD196" s="38"/>
      <c r="AE196" s="38"/>
      <c r="AF196" s="38"/>
      <c r="AG196" s="38"/>
      <c r="AH196" s="38"/>
      <c r="AI196" s="38"/>
      <c r="AJ196" s="38"/>
      <c r="AK196" s="38"/>
      <c r="AL196" s="38"/>
      <c r="AM196" s="38"/>
      <c r="AN196" s="38"/>
      <c r="AO196" s="38"/>
      <c r="AP196" s="38"/>
      <c r="AQ196" s="38"/>
      <c r="AR196" s="38"/>
    </row>
    <row r="197" ht="12.75" customHeight="1">
      <c r="A197" s="15" t="s">
        <v>30</v>
      </c>
      <c r="B197" s="24">
        <v>2018.0</v>
      </c>
      <c r="C197" s="25">
        <v>2.0</v>
      </c>
      <c r="D197" s="25">
        <v>413566.0</v>
      </c>
      <c r="E197" s="25">
        <v>0.0</v>
      </c>
      <c r="F197" s="25">
        <v>0.0</v>
      </c>
      <c r="G197" s="25">
        <v>39.0</v>
      </c>
      <c r="H197" s="25">
        <v>6502207.0</v>
      </c>
      <c r="I197" s="25">
        <v>41.0</v>
      </c>
      <c r="J197" s="25">
        <v>1.143779724E7</v>
      </c>
      <c r="K197" s="25">
        <v>0.0</v>
      </c>
      <c r="L197" s="25">
        <v>0.0</v>
      </c>
      <c r="M197" s="25">
        <v>7.0</v>
      </c>
      <c r="N197" s="25">
        <v>2027125.0</v>
      </c>
      <c r="O197" s="25">
        <v>0.0</v>
      </c>
      <c r="P197" s="25">
        <v>0.0</v>
      </c>
      <c r="Q197" s="25">
        <v>0.0</v>
      </c>
      <c r="R197" s="25">
        <v>0.0</v>
      </c>
      <c r="S197" s="25">
        <v>3.0</v>
      </c>
      <c r="T197" s="25">
        <v>985029.0</v>
      </c>
      <c r="U197" s="30">
        <f t="shared" ref="U197:V197" si="239">SUM(C197+G197+I197+K197+M197+O197+Q197+S197+E197)</f>
        <v>92</v>
      </c>
      <c r="V197" s="31">
        <f t="shared" si="239"/>
        <v>21365724.24</v>
      </c>
      <c r="W197" s="51">
        <f>U197-'Single-Family'!U184</f>
        <v>-98</v>
      </c>
      <c r="X197" s="52">
        <f>W197/'Single-Family'!U184</f>
        <v>-0.5157894737</v>
      </c>
      <c r="Y197" s="53">
        <f>V197-'Single-Family'!V184</f>
        <v>-20273724.42</v>
      </c>
      <c r="Z197" s="52">
        <f>Y197/'Single-Family'!V184</f>
        <v>-0.4868874366</v>
      </c>
      <c r="AA197" s="53">
        <f t="shared" si="229"/>
        <v>-37572540.07</v>
      </c>
      <c r="AB197" s="38"/>
      <c r="AC197" s="38"/>
      <c r="AD197" s="38"/>
      <c r="AE197" s="38"/>
      <c r="AF197" s="38"/>
      <c r="AG197" s="38"/>
      <c r="AH197" s="38"/>
      <c r="AI197" s="38"/>
      <c r="AJ197" s="38"/>
      <c r="AK197" s="38"/>
      <c r="AL197" s="38"/>
      <c r="AM197" s="38"/>
      <c r="AN197" s="38"/>
      <c r="AO197" s="38"/>
      <c r="AP197" s="38"/>
      <c r="AQ197" s="38"/>
      <c r="AR197" s="38"/>
    </row>
    <row r="198" ht="12.75" customHeight="1">
      <c r="A198" s="23" t="s">
        <v>31</v>
      </c>
      <c r="B198" s="40">
        <v>2018.0</v>
      </c>
      <c r="C198" s="41">
        <f t="shared" ref="C198:V198" si="240">SUM(C186:C197)</f>
        <v>89</v>
      </c>
      <c r="D198" s="42">
        <f t="shared" si="240"/>
        <v>16192820.75</v>
      </c>
      <c r="E198" s="41">
        <f t="shared" si="240"/>
        <v>32</v>
      </c>
      <c r="F198" s="42">
        <f t="shared" si="240"/>
        <v>9335500</v>
      </c>
      <c r="G198" s="41">
        <f t="shared" si="240"/>
        <v>1327</v>
      </c>
      <c r="H198" s="42">
        <f t="shared" si="240"/>
        <v>201586822</v>
      </c>
      <c r="I198" s="41">
        <f t="shared" si="240"/>
        <v>897</v>
      </c>
      <c r="J198" s="42">
        <f t="shared" si="240"/>
        <v>231073401.2</v>
      </c>
      <c r="K198" s="41">
        <f t="shared" si="240"/>
        <v>21</v>
      </c>
      <c r="L198" s="42">
        <f t="shared" si="240"/>
        <v>8491992</v>
      </c>
      <c r="M198" s="41">
        <f t="shared" si="240"/>
        <v>91</v>
      </c>
      <c r="N198" s="42">
        <f t="shared" si="240"/>
        <v>25878520</v>
      </c>
      <c r="O198" s="41">
        <f t="shared" si="240"/>
        <v>22</v>
      </c>
      <c r="P198" s="42">
        <f t="shared" si="240"/>
        <v>4807000</v>
      </c>
      <c r="Q198" s="41">
        <f t="shared" si="240"/>
        <v>32</v>
      </c>
      <c r="R198" s="42">
        <f t="shared" si="240"/>
        <v>5598788.25</v>
      </c>
      <c r="S198" s="45">
        <f t="shared" si="240"/>
        <v>103</v>
      </c>
      <c r="T198" s="45">
        <f t="shared" si="240"/>
        <v>28526334</v>
      </c>
      <c r="U198" s="46">
        <f t="shared" si="240"/>
        <v>2614</v>
      </c>
      <c r="V198" s="47">
        <f t="shared" si="240"/>
        <v>531491178.2</v>
      </c>
      <c r="W198" s="54">
        <f>U198-'Single-Family'!U185</f>
        <v>-237</v>
      </c>
      <c r="X198" s="55">
        <f>W198/'Single-Family'!U185</f>
        <v>-0.08312872676</v>
      </c>
      <c r="Y198" s="56">
        <f>V198-'Single-Family'!V185</f>
        <v>-37572540.07</v>
      </c>
      <c r="Z198" s="55">
        <f>Y198/'Single-Family'!V185</f>
        <v>-0.06602518991</v>
      </c>
      <c r="AA198" s="56">
        <f t="shared" ref="AA198:AA199" si="242">Y198</f>
        <v>-37572540.07</v>
      </c>
      <c r="AB198" s="38"/>
      <c r="AC198" s="38"/>
      <c r="AD198" s="38"/>
      <c r="AE198" s="38"/>
      <c r="AF198" s="38"/>
      <c r="AG198" s="38"/>
      <c r="AH198" s="38"/>
      <c r="AI198" s="38"/>
      <c r="AJ198" s="38"/>
      <c r="AK198" s="38"/>
      <c r="AL198" s="38"/>
      <c r="AM198" s="38"/>
      <c r="AN198" s="38"/>
      <c r="AO198" s="38"/>
      <c r="AP198" s="38"/>
      <c r="AQ198" s="38"/>
      <c r="AR198" s="38"/>
    </row>
    <row r="199" ht="12.75" customHeight="1">
      <c r="A199" s="15" t="s">
        <v>19</v>
      </c>
      <c r="B199" s="24">
        <v>2019.0</v>
      </c>
      <c r="C199" s="25">
        <v>2.0</v>
      </c>
      <c r="D199" s="26">
        <v>286883.94</v>
      </c>
      <c r="E199" s="25">
        <v>0.0</v>
      </c>
      <c r="F199" s="26">
        <v>0.0</v>
      </c>
      <c r="G199" s="25">
        <v>84.0</v>
      </c>
      <c r="H199" s="26">
        <v>1.2408171E7</v>
      </c>
      <c r="I199" s="25">
        <v>61.0</v>
      </c>
      <c r="J199" s="26">
        <v>1.7333749900000002E7</v>
      </c>
      <c r="K199" s="25">
        <v>0.0</v>
      </c>
      <c r="L199" s="26">
        <v>0.0</v>
      </c>
      <c r="M199" s="25">
        <v>4.0</v>
      </c>
      <c r="N199" s="26">
        <v>1021033.0</v>
      </c>
      <c r="O199" s="25">
        <v>0.0</v>
      </c>
      <c r="P199" s="26">
        <v>0.0</v>
      </c>
      <c r="Q199" s="25">
        <v>0.0</v>
      </c>
      <c r="R199" s="26">
        <v>0.0</v>
      </c>
      <c r="S199" s="29">
        <v>3.0</v>
      </c>
      <c r="T199" s="29">
        <v>776658.0</v>
      </c>
      <c r="U199" s="30">
        <f t="shared" ref="U199:V199" si="241">SUM(C199+G199+I199+K199+M199+O199+Q199+S199+E199)</f>
        <v>154</v>
      </c>
      <c r="V199" s="31">
        <f t="shared" si="241"/>
        <v>31826495.84</v>
      </c>
      <c r="W199" s="51">
        <f>U199-'Single-Family'!U186</f>
        <v>-23</v>
      </c>
      <c r="X199" s="52">
        <f>W199/'Single-Family'!U186</f>
        <v>-0.1299435028</v>
      </c>
      <c r="Y199" s="53">
        <f>V199-'Single-Family'!V186</f>
        <v>-3965188.16</v>
      </c>
      <c r="Z199" s="52">
        <f>Y199/'Single-Family'!V186</f>
        <v>-0.1107851802</v>
      </c>
      <c r="AA199" s="53">
        <f t="shared" si="242"/>
        <v>-3965188.16</v>
      </c>
      <c r="AB199" s="38"/>
      <c r="AC199" s="37">
        <f t="array" ref="AC199:AN200">TRANSPOSE(U199:V210)</f>
        <v>154</v>
      </c>
      <c r="AD199" s="37">
        <v>135.0</v>
      </c>
      <c r="AE199" s="37">
        <v>167.0</v>
      </c>
      <c r="AF199" s="37">
        <v>237.0</v>
      </c>
      <c r="AG199" s="37">
        <v>211.0</v>
      </c>
      <c r="AH199" s="37">
        <v>220.0</v>
      </c>
      <c r="AI199" s="37">
        <v>228.0</v>
      </c>
      <c r="AJ199" s="37">
        <v>230.0</v>
      </c>
      <c r="AK199" s="37">
        <v>270.0</v>
      </c>
      <c r="AL199" s="37">
        <v>241.0</v>
      </c>
      <c r="AM199" s="37">
        <v>176.0</v>
      </c>
      <c r="AN199" s="37">
        <v>184.0</v>
      </c>
      <c r="AO199" s="38"/>
      <c r="AP199" s="38"/>
      <c r="AQ199" s="38"/>
      <c r="AR199" s="38"/>
    </row>
    <row r="200" ht="12.75" customHeight="1">
      <c r="A200" s="15" t="s">
        <v>20</v>
      </c>
      <c r="B200" s="24">
        <v>2019.0</v>
      </c>
      <c r="C200" s="25">
        <v>4.0</v>
      </c>
      <c r="D200" s="26">
        <v>749923.0</v>
      </c>
      <c r="E200" s="25">
        <v>0.0</v>
      </c>
      <c r="F200" s="26">
        <v>0.0</v>
      </c>
      <c r="G200" s="25">
        <v>57.0</v>
      </c>
      <c r="H200" s="26">
        <v>7987044.0</v>
      </c>
      <c r="I200" s="25">
        <v>65.0</v>
      </c>
      <c r="J200" s="26">
        <v>1.769385294E7</v>
      </c>
      <c r="K200" s="25">
        <v>1.0</v>
      </c>
      <c r="L200" s="26">
        <v>175000.0</v>
      </c>
      <c r="M200" s="25">
        <v>3.0</v>
      </c>
      <c r="N200" s="26">
        <v>1077420.0</v>
      </c>
      <c r="O200" s="25">
        <v>0.0</v>
      </c>
      <c r="P200" s="26">
        <v>0.0</v>
      </c>
      <c r="Q200" s="25">
        <v>0.0</v>
      </c>
      <c r="R200" s="26">
        <v>0.0</v>
      </c>
      <c r="S200" s="29">
        <v>5.0</v>
      </c>
      <c r="T200" s="29">
        <v>1764595.0</v>
      </c>
      <c r="U200" s="30">
        <f t="shared" ref="U200:V200" si="243">SUM(C200+G200+I200+K200+M200+O200+Q200+S200+E200)</f>
        <v>135</v>
      </c>
      <c r="V200" s="31">
        <f t="shared" si="243"/>
        <v>29447834.94</v>
      </c>
      <c r="W200" s="51">
        <f>U200-'Single-Family'!U187</f>
        <v>-50</v>
      </c>
      <c r="X200" s="52">
        <f>W200/'Single-Family'!U187</f>
        <v>-0.2702702703</v>
      </c>
      <c r="Y200" s="53">
        <f>V200-'Single-Family'!V187</f>
        <v>-8798603.31</v>
      </c>
      <c r="Z200" s="52">
        <f>Y200/'Single-Family'!V187</f>
        <v>-0.2300502664</v>
      </c>
      <c r="AA200" s="53">
        <f t="shared" ref="AA200:AA210" si="245">AA199+Y200</f>
        <v>-12763791.47</v>
      </c>
      <c r="AB200" s="38"/>
      <c r="AC200" s="37">
        <v>3.1826495840000004E7</v>
      </c>
      <c r="AD200" s="37">
        <v>2.944783494E7</v>
      </c>
      <c r="AE200" s="37">
        <v>3.271589842E7</v>
      </c>
      <c r="AF200" s="37">
        <v>5.046491469E7</v>
      </c>
      <c r="AG200" s="37">
        <v>4.044037816E7</v>
      </c>
      <c r="AH200" s="37">
        <v>4.679430444E7</v>
      </c>
      <c r="AI200" s="37">
        <v>4.383646871E7</v>
      </c>
      <c r="AJ200" s="37">
        <v>4.846151983E7</v>
      </c>
      <c r="AK200" s="37">
        <v>5.696428504E7</v>
      </c>
      <c r="AL200" s="37">
        <v>5.006609334E7</v>
      </c>
      <c r="AM200" s="37">
        <v>3.9610392559999995E7</v>
      </c>
      <c r="AN200" s="37">
        <v>3.906794981E7</v>
      </c>
      <c r="AO200" s="38"/>
      <c r="AP200" s="38"/>
      <c r="AQ200" s="38"/>
      <c r="AR200" s="38"/>
    </row>
    <row r="201" ht="12.75" customHeight="1">
      <c r="A201" s="15" t="s">
        <v>21</v>
      </c>
      <c r="B201" s="24">
        <v>2019.0</v>
      </c>
      <c r="C201" s="25">
        <v>7.0</v>
      </c>
      <c r="D201" s="26">
        <v>1558093.2</v>
      </c>
      <c r="E201" s="25">
        <v>0.0</v>
      </c>
      <c r="F201" s="26">
        <v>0.0</v>
      </c>
      <c r="G201" s="25">
        <v>103.0</v>
      </c>
      <c r="H201" s="26">
        <v>1.4964835E7</v>
      </c>
      <c r="I201" s="25">
        <v>49.0</v>
      </c>
      <c r="J201" s="26">
        <v>1.368914122E7</v>
      </c>
      <c r="K201" s="25">
        <v>1.0</v>
      </c>
      <c r="L201" s="26">
        <v>498000.0</v>
      </c>
      <c r="M201" s="25">
        <v>2.0</v>
      </c>
      <c r="N201" s="26">
        <v>502254.0</v>
      </c>
      <c r="O201" s="25">
        <v>0.0</v>
      </c>
      <c r="P201" s="26">
        <v>0.0</v>
      </c>
      <c r="Q201" s="25">
        <v>1.0</v>
      </c>
      <c r="R201" s="26">
        <v>140009.0</v>
      </c>
      <c r="S201" s="29">
        <v>4.0</v>
      </c>
      <c r="T201" s="29">
        <v>1363566.0</v>
      </c>
      <c r="U201" s="30">
        <f t="shared" ref="U201:V201" si="244">SUM(C201+G201+I201+K201+M201+O201+Q201+S201+E201)</f>
        <v>167</v>
      </c>
      <c r="V201" s="31">
        <f t="shared" si="244"/>
        <v>32715898.42</v>
      </c>
      <c r="W201" s="51">
        <f>U201-'Single-Family'!U188</f>
        <v>-104</v>
      </c>
      <c r="X201" s="52">
        <f>W201/'Single-Family'!U188</f>
        <v>-0.3837638376</v>
      </c>
      <c r="Y201" s="53">
        <f>V201-'Single-Family'!V188</f>
        <v>-22864536.33</v>
      </c>
      <c r="Z201" s="52">
        <f>Y201/'Single-Family'!V188</f>
        <v>-0.4113774286</v>
      </c>
      <c r="AA201" s="53">
        <f t="shared" si="245"/>
        <v>-35628327.8</v>
      </c>
      <c r="AB201" s="38"/>
      <c r="AC201" s="57">
        <f t="shared" ref="AC201:AN201" si="246">AC200/$AC$137</f>
        <v>31.82649584</v>
      </c>
      <c r="AD201" s="57">
        <f t="shared" si="246"/>
        <v>29.44783494</v>
      </c>
      <c r="AE201" s="57">
        <f t="shared" si="246"/>
        <v>32.71589842</v>
      </c>
      <c r="AF201" s="57">
        <f t="shared" si="246"/>
        <v>50.46491469</v>
      </c>
      <c r="AG201" s="57">
        <f t="shared" si="246"/>
        <v>40.44037816</v>
      </c>
      <c r="AH201" s="57">
        <f t="shared" si="246"/>
        <v>46.79430444</v>
      </c>
      <c r="AI201" s="57">
        <f t="shared" si="246"/>
        <v>43.83646871</v>
      </c>
      <c r="AJ201" s="57">
        <f t="shared" si="246"/>
        <v>48.46151983</v>
      </c>
      <c r="AK201" s="57">
        <f t="shared" si="246"/>
        <v>56.96428504</v>
      </c>
      <c r="AL201" s="57">
        <f t="shared" si="246"/>
        <v>50.06609334</v>
      </c>
      <c r="AM201" s="57">
        <f t="shared" si="246"/>
        <v>39.61039256</v>
      </c>
      <c r="AN201" s="57">
        <f t="shared" si="246"/>
        <v>39.06794981</v>
      </c>
      <c r="AO201" s="38"/>
      <c r="AP201" s="38"/>
      <c r="AQ201" s="38"/>
      <c r="AR201" s="38"/>
    </row>
    <row r="202" ht="12.75" customHeight="1">
      <c r="A202" s="15" t="s">
        <v>22</v>
      </c>
      <c r="B202" s="24">
        <v>2019.0</v>
      </c>
      <c r="C202" s="25">
        <v>8.0</v>
      </c>
      <c r="D202" s="26">
        <v>1382428.0</v>
      </c>
      <c r="E202" s="25">
        <v>3.0</v>
      </c>
      <c r="F202" s="26">
        <v>499331.0</v>
      </c>
      <c r="G202" s="25">
        <v>116.0</v>
      </c>
      <c r="H202" s="26">
        <v>1.7492073E7</v>
      </c>
      <c r="I202" s="25">
        <v>89.0</v>
      </c>
      <c r="J202" s="26">
        <v>2.4903671439999998E7</v>
      </c>
      <c r="K202" s="25">
        <v>4.0</v>
      </c>
      <c r="L202" s="26">
        <v>1438550.0</v>
      </c>
      <c r="M202" s="25">
        <v>3.0</v>
      </c>
      <c r="N202" s="26">
        <v>808234.0</v>
      </c>
      <c r="O202" s="25">
        <v>2.0</v>
      </c>
      <c r="P202" s="26">
        <v>535000.0</v>
      </c>
      <c r="Q202" s="25">
        <v>2.0</v>
      </c>
      <c r="R202" s="26">
        <v>549993.25</v>
      </c>
      <c r="S202" s="29">
        <v>10.0</v>
      </c>
      <c r="T202" s="29">
        <v>2855634.0</v>
      </c>
      <c r="U202" s="30">
        <f t="shared" ref="U202:V202" si="247">SUM(C202+G202+I202+K202+M202+O202+Q202+S202+E202)</f>
        <v>237</v>
      </c>
      <c r="V202" s="31">
        <f t="shared" si="247"/>
        <v>50464914.69</v>
      </c>
      <c r="W202" s="51">
        <f>U202-'Single-Family'!U189</f>
        <v>-42</v>
      </c>
      <c r="X202" s="52">
        <f>W202/'Single-Family'!U189</f>
        <v>-0.1505376344</v>
      </c>
      <c r="Y202" s="53">
        <f>V202-'Single-Family'!V189</f>
        <v>-7415229.31</v>
      </c>
      <c r="Z202" s="52">
        <f>Y202/'Single-Family'!V189</f>
        <v>-0.1281135256</v>
      </c>
      <c r="AA202" s="53">
        <f t="shared" si="245"/>
        <v>-43043557.11</v>
      </c>
      <c r="AB202" s="38"/>
      <c r="AC202" s="38"/>
      <c r="AD202" s="38"/>
      <c r="AE202" s="38"/>
      <c r="AF202" s="38"/>
      <c r="AG202" s="38"/>
      <c r="AH202" s="38"/>
      <c r="AI202" s="38"/>
      <c r="AJ202" s="38"/>
      <c r="AK202" s="38"/>
      <c r="AL202" s="38"/>
      <c r="AM202" s="38"/>
      <c r="AN202" s="38"/>
      <c r="AO202" s="38"/>
      <c r="AP202" s="38"/>
      <c r="AQ202" s="38"/>
      <c r="AR202" s="38"/>
    </row>
    <row r="203" ht="12.75" customHeight="1">
      <c r="A203" s="15" t="s">
        <v>23</v>
      </c>
      <c r="B203" s="24">
        <v>2019.0</v>
      </c>
      <c r="C203" s="25">
        <v>4.0</v>
      </c>
      <c r="D203" s="26">
        <v>656895.83</v>
      </c>
      <c r="E203" s="25">
        <v>1.0</v>
      </c>
      <c r="F203" s="26">
        <v>260000.0</v>
      </c>
      <c r="G203" s="25">
        <v>126.0</v>
      </c>
      <c r="H203" s="26">
        <v>1.7896747E7</v>
      </c>
      <c r="I203" s="25">
        <v>61.0</v>
      </c>
      <c r="J203" s="26">
        <v>1.594497133E7</v>
      </c>
      <c r="K203" s="25">
        <v>1.0</v>
      </c>
      <c r="L203" s="26">
        <v>400000.0</v>
      </c>
      <c r="M203" s="25">
        <v>2.0</v>
      </c>
      <c r="N203" s="26">
        <v>607668.0</v>
      </c>
      <c r="O203" s="25">
        <v>4.0</v>
      </c>
      <c r="P203" s="26">
        <v>1147000.0</v>
      </c>
      <c r="Q203" s="25">
        <v>2.0</v>
      </c>
      <c r="R203" s="26">
        <v>421405.0</v>
      </c>
      <c r="S203" s="29">
        <v>10.0</v>
      </c>
      <c r="T203" s="29">
        <v>3105691.0</v>
      </c>
      <c r="U203" s="30">
        <f t="shared" ref="U203:V203" si="248">SUM(C203+G203+I203+K203+M203+O203+Q203+S203+E203)</f>
        <v>211</v>
      </c>
      <c r="V203" s="31">
        <f t="shared" si="248"/>
        <v>40440378.16</v>
      </c>
      <c r="W203" s="51">
        <f>U203-'Single-Family'!U190</f>
        <v>-64</v>
      </c>
      <c r="X203" s="52">
        <f>W203/'Single-Family'!U190</f>
        <v>-0.2327272727</v>
      </c>
      <c r="Y203" s="53">
        <f>V203-'Single-Family'!V190</f>
        <v>-17781896.67</v>
      </c>
      <c r="Z203" s="52">
        <f>Y203/'Single-Family'!V190</f>
        <v>-0.3054139798</v>
      </c>
      <c r="AA203" s="53">
        <f t="shared" si="245"/>
        <v>-60825453.78</v>
      </c>
      <c r="AB203" s="38"/>
      <c r="AC203" s="38"/>
      <c r="AD203" s="38"/>
      <c r="AE203" s="38"/>
      <c r="AF203" s="38"/>
      <c r="AG203" s="38"/>
      <c r="AH203" s="38"/>
      <c r="AI203" s="38"/>
      <c r="AJ203" s="38"/>
      <c r="AK203" s="38"/>
      <c r="AL203" s="38"/>
      <c r="AM203" s="38"/>
      <c r="AN203" s="38"/>
      <c r="AO203" s="38"/>
      <c r="AP203" s="38"/>
      <c r="AQ203" s="38"/>
      <c r="AR203" s="38"/>
    </row>
    <row r="204" ht="12.75" customHeight="1">
      <c r="A204" s="15" t="s">
        <v>32</v>
      </c>
      <c r="B204" s="24">
        <v>2019.0</v>
      </c>
      <c r="C204" s="25">
        <v>5.0</v>
      </c>
      <c r="D204" s="26">
        <v>1272539.0</v>
      </c>
      <c r="E204" s="25">
        <v>3.0</v>
      </c>
      <c r="F204" s="26">
        <v>920000.0</v>
      </c>
      <c r="G204" s="25">
        <v>113.0</v>
      </c>
      <c r="H204" s="26">
        <v>1.7453084E7</v>
      </c>
      <c r="I204" s="25">
        <v>81.0</v>
      </c>
      <c r="J204" s="26">
        <v>2.203102844E7</v>
      </c>
      <c r="K204" s="25">
        <v>3.0</v>
      </c>
      <c r="L204" s="26">
        <v>815000.0</v>
      </c>
      <c r="M204" s="25">
        <v>3.0</v>
      </c>
      <c r="N204" s="26">
        <v>654875.0</v>
      </c>
      <c r="O204" s="25">
        <v>3.0</v>
      </c>
      <c r="P204" s="26">
        <v>1870000.0</v>
      </c>
      <c r="Q204" s="25">
        <v>4.0</v>
      </c>
      <c r="R204" s="26">
        <v>831891.0</v>
      </c>
      <c r="S204" s="29">
        <v>5.0</v>
      </c>
      <c r="T204" s="29">
        <v>945887.0</v>
      </c>
      <c r="U204" s="30">
        <f t="shared" ref="U204:V204" si="249">SUM(C204+G204+I204+K204+M204+O204+Q204+S204+E204)</f>
        <v>220</v>
      </c>
      <c r="V204" s="31">
        <f t="shared" si="249"/>
        <v>46794304.44</v>
      </c>
      <c r="W204" s="51">
        <f>U204-'Single-Family'!U191</f>
        <v>-45</v>
      </c>
      <c r="X204" s="52">
        <f>W204/'Single-Family'!U191</f>
        <v>-0.1698113208</v>
      </c>
      <c r="Y204" s="53">
        <f>V204-'Single-Family'!V191</f>
        <v>-6278024.11</v>
      </c>
      <c r="Z204" s="52">
        <f>Y204/'Single-Family'!V191</f>
        <v>-0.1182918534</v>
      </c>
      <c r="AA204" s="53">
        <f t="shared" si="245"/>
        <v>-67103477.89</v>
      </c>
      <c r="AB204" s="38"/>
      <c r="AC204" s="38"/>
      <c r="AD204" s="38"/>
      <c r="AE204" s="38"/>
      <c r="AF204" s="38"/>
      <c r="AG204" s="38"/>
      <c r="AH204" s="38"/>
      <c r="AI204" s="38"/>
      <c r="AJ204" s="38"/>
      <c r="AK204" s="38"/>
      <c r="AL204" s="38"/>
      <c r="AM204" s="38"/>
      <c r="AN204" s="38"/>
      <c r="AO204" s="38"/>
      <c r="AP204" s="38"/>
      <c r="AQ204" s="38"/>
      <c r="AR204" s="38"/>
    </row>
    <row r="205" ht="12.75" customHeight="1">
      <c r="A205" s="15" t="s">
        <v>25</v>
      </c>
      <c r="B205" s="24">
        <v>2019.0</v>
      </c>
      <c r="C205" s="25">
        <v>12.0</v>
      </c>
      <c r="D205" s="26">
        <v>1938470.03</v>
      </c>
      <c r="E205" s="25">
        <v>4.0</v>
      </c>
      <c r="F205" s="26">
        <v>860000.0</v>
      </c>
      <c r="G205" s="25">
        <v>118.0</v>
      </c>
      <c r="H205" s="26">
        <v>1.6593503E7</v>
      </c>
      <c r="I205" s="25">
        <v>67.0</v>
      </c>
      <c r="J205" s="26">
        <v>1.745333968E7</v>
      </c>
      <c r="K205" s="25">
        <v>3.0</v>
      </c>
      <c r="L205" s="26">
        <v>1180000.0</v>
      </c>
      <c r="M205" s="25">
        <v>6.0</v>
      </c>
      <c r="N205" s="26">
        <v>1611176.0</v>
      </c>
      <c r="O205" s="25">
        <v>2.0</v>
      </c>
      <c r="P205" s="26">
        <v>800000.0</v>
      </c>
      <c r="Q205" s="25">
        <v>3.0</v>
      </c>
      <c r="R205" s="26">
        <v>741436.0</v>
      </c>
      <c r="S205" s="29">
        <v>13.0</v>
      </c>
      <c r="T205" s="29">
        <v>2658544.0</v>
      </c>
      <c r="U205" s="30">
        <f t="shared" ref="U205:V205" si="250">SUM(C205+G205+I205+K205+M205+O205+Q205+S205+E205)</f>
        <v>228</v>
      </c>
      <c r="V205" s="31">
        <f t="shared" si="250"/>
        <v>43836468.71</v>
      </c>
      <c r="W205" s="51">
        <f>U205-'Single-Family'!U192</f>
        <v>-20</v>
      </c>
      <c r="X205" s="52">
        <f>W205/'Single-Family'!U192</f>
        <v>-0.08064516129</v>
      </c>
      <c r="Y205" s="53">
        <f>V205-'Single-Family'!V192</f>
        <v>-5997531.63</v>
      </c>
      <c r="Z205" s="52">
        <f>Y205/'Single-Family'!V192</f>
        <v>-0.1203501944</v>
      </c>
      <c r="AA205" s="53">
        <f t="shared" si="245"/>
        <v>-73101009.52</v>
      </c>
      <c r="AB205" s="38"/>
      <c r="AC205" s="38"/>
      <c r="AD205" s="38"/>
      <c r="AE205" s="38"/>
      <c r="AF205" s="38"/>
      <c r="AG205" s="38"/>
      <c r="AH205" s="38"/>
      <c r="AI205" s="38"/>
      <c r="AJ205" s="38"/>
      <c r="AK205" s="38"/>
      <c r="AL205" s="38"/>
      <c r="AM205" s="38"/>
      <c r="AN205" s="38"/>
      <c r="AO205" s="38"/>
      <c r="AP205" s="38"/>
      <c r="AQ205" s="38"/>
      <c r="AR205" s="38"/>
    </row>
    <row r="206" ht="12.75" customHeight="1">
      <c r="A206" s="15" t="s">
        <v>26</v>
      </c>
      <c r="B206" s="24">
        <v>2019.0</v>
      </c>
      <c r="C206" s="25">
        <v>11.0</v>
      </c>
      <c r="D206" s="26">
        <v>2490256.0</v>
      </c>
      <c r="E206" s="25">
        <v>7.0</v>
      </c>
      <c r="F206" s="26">
        <v>885000.0</v>
      </c>
      <c r="G206" s="25">
        <v>90.0</v>
      </c>
      <c r="H206" s="26">
        <v>1.4171936E7</v>
      </c>
      <c r="I206" s="25">
        <v>90.0</v>
      </c>
      <c r="J206" s="26">
        <v>2.3571168580000002E7</v>
      </c>
      <c r="K206" s="25">
        <v>1.0</v>
      </c>
      <c r="L206" s="26">
        <v>250000.0</v>
      </c>
      <c r="M206" s="25">
        <v>6.0</v>
      </c>
      <c r="N206" s="26">
        <v>1796458.0</v>
      </c>
      <c r="O206" s="25">
        <v>3.0</v>
      </c>
      <c r="P206" s="26">
        <v>945000.0</v>
      </c>
      <c r="Q206" s="25">
        <v>2.0</v>
      </c>
      <c r="R206" s="26">
        <v>327090.25</v>
      </c>
      <c r="S206" s="29">
        <v>20.0</v>
      </c>
      <c r="T206" s="29">
        <v>4024611.0</v>
      </c>
      <c r="U206" s="30">
        <f t="shared" ref="U206:V206" si="251">SUM(C206+G206+I206+K206+M206+O206+Q206+S206+E206)</f>
        <v>230</v>
      </c>
      <c r="V206" s="31">
        <f t="shared" si="251"/>
        <v>48461519.83</v>
      </c>
      <c r="W206" s="51">
        <f>U206-'Single-Family'!U193</f>
        <v>1</v>
      </c>
      <c r="X206" s="52">
        <f>W206/'Single-Family'!U193</f>
        <v>0.004366812227</v>
      </c>
      <c r="Y206" s="53">
        <f>V206-'Single-Family'!V193</f>
        <v>6599894.95</v>
      </c>
      <c r="Z206" s="52">
        <f>Y206/'Single-Family'!V193</f>
        <v>0.1576597891</v>
      </c>
      <c r="AA206" s="53">
        <f t="shared" si="245"/>
        <v>-66501114.57</v>
      </c>
      <c r="AB206" s="38"/>
      <c r="AC206" s="38"/>
      <c r="AD206" s="38"/>
      <c r="AE206" s="38"/>
      <c r="AF206" s="38"/>
      <c r="AG206" s="38"/>
      <c r="AH206" s="38"/>
      <c r="AI206" s="38"/>
      <c r="AJ206" s="38"/>
      <c r="AK206" s="38"/>
      <c r="AL206" s="38"/>
      <c r="AM206" s="38"/>
      <c r="AN206" s="38"/>
      <c r="AO206" s="38"/>
      <c r="AP206" s="38"/>
      <c r="AQ206" s="38"/>
      <c r="AR206" s="38"/>
    </row>
    <row r="207" ht="12.75" customHeight="1">
      <c r="A207" s="15" t="s">
        <v>27</v>
      </c>
      <c r="B207" s="24">
        <v>2019.0</v>
      </c>
      <c r="C207" s="25">
        <v>8.0</v>
      </c>
      <c r="D207" s="26">
        <v>1293776.33</v>
      </c>
      <c r="E207" s="25">
        <v>14.0</v>
      </c>
      <c r="F207" s="26">
        <v>3043814.0</v>
      </c>
      <c r="G207" s="25">
        <v>109.0</v>
      </c>
      <c r="H207" s="26">
        <v>1.5679144E7</v>
      </c>
      <c r="I207" s="25">
        <v>112.0</v>
      </c>
      <c r="J207" s="26">
        <v>2.990874646E7</v>
      </c>
      <c r="K207" s="25">
        <v>3.0</v>
      </c>
      <c r="L207" s="26">
        <v>434300.0</v>
      </c>
      <c r="M207" s="25">
        <v>6.0</v>
      </c>
      <c r="N207" s="26">
        <v>1756443.0</v>
      </c>
      <c r="O207" s="25">
        <v>1.0</v>
      </c>
      <c r="P207" s="26">
        <v>200000.0</v>
      </c>
      <c r="Q207" s="25">
        <v>2.0</v>
      </c>
      <c r="R207" s="26">
        <v>568789.25</v>
      </c>
      <c r="S207" s="29">
        <v>15.0</v>
      </c>
      <c r="T207" s="29">
        <v>4079272.0</v>
      </c>
      <c r="U207" s="30">
        <f t="shared" ref="U207:V207" si="252">SUM(C207+G207+I207+K207+M207+O207+Q207+S207+E207)</f>
        <v>270</v>
      </c>
      <c r="V207" s="31">
        <f t="shared" si="252"/>
        <v>56964285.04</v>
      </c>
      <c r="W207" s="51">
        <f>U207-'Single-Family'!U194</f>
        <v>69</v>
      </c>
      <c r="X207" s="52">
        <f>W207/'Single-Family'!U194</f>
        <v>0.3432835821</v>
      </c>
      <c r="Y207" s="53">
        <f>V207-'Single-Family'!V194</f>
        <v>13926555.63</v>
      </c>
      <c r="Z207" s="52">
        <f>Y207/'Single-Family'!V194</f>
        <v>0.3235894602</v>
      </c>
      <c r="AA207" s="53">
        <f t="shared" si="245"/>
        <v>-52574558.94</v>
      </c>
      <c r="AB207" s="38"/>
      <c r="AC207" s="38"/>
      <c r="AD207" s="38"/>
      <c r="AE207" s="38"/>
      <c r="AF207" s="38"/>
      <c r="AG207" s="38"/>
      <c r="AH207" s="38"/>
      <c r="AI207" s="38"/>
      <c r="AJ207" s="38"/>
      <c r="AK207" s="38"/>
      <c r="AL207" s="38"/>
      <c r="AM207" s="38"/>
      <c r="AN207" s="38"/>
      <c r="AO207" s="38"/>
      <c r="AP207" s="38"/>
      <c r="AQ207" s="38"/>
      <c r="AR207" s="38"/>
    </row>
    <row r="208" ht="12.75" customHeight="1">
      <c r="A208" s="15" t="s">
        <v>28</v>
      </c>
      <c r="B208" s="24">
        <v>2019.0</v>
      </c>
      <c r="C208" s="25">
        <v>14.0</v>
      </c>
      <c r="D208" s="26">
        <v>2500131.95</v>
      </c>
      <c r="E208" s="25">
        <v>10.0</v>
      </c>
      <c r="F208" s="26">
        <v>1469314.0</v>
      </c>
      <c r="G208" s="25">
        <v>113.0</v>
      </c>
      <c r="H208" s="26">
        <v>1.6947856E7</v>
      </c>
      <c r="I208" s="25">
        <v>92.0</v>
      </c>
      <c r="J208" s="26">
        <v>2.592201264E7</v>
      </c>
      <c r="K208" s="25">
        <v>1.0</v>
      </c>
      <c r="L208" s="26">
        <v>415000.0</v>
      </c>
      <c r="M208" s="25">
        <v>5.0</v>
      </c>
      <c r="N208" s="26">
        <v>1489761.0</v>
      </c>
      <c r="O208" s="25">
        <v>1.0</v>
      </c>
      <c r="P208" s="26">
        <v>300000.0</v>
      </c>
      <c r="Q208" s="25">
        <v>1.0</v>
      </c>
      <c r="R208" s="26">
        <v>159473.75</v>
      </c>
      <c r="S208" s="29">
        <v>4.0</v>
      </c>
      <c r="T208" s="29">
        <v>862544.0</v>
      </c>
      <c r="U208" s="30">
        <f t="shared" ref="U208:V208" si="253">SUM(C208+G208+I208+K208+M208+O208+Q208+S208+E208)</f>
        <v>241</v>
      </c>
      <c r="V208" s="31">
        <f t="shared" si="253"/>
        <v>50066093.34</v>
      </c>
      <c r="W208" s="51">
        <f>U208-'Single-Family'!U195</f>
        <v>22</v>
      </c>
      <c r="X208" s="52">
        <f>W208/'Single-Family'!U195</f>
        <v>0.100456621</v>
      </c>
      <c r="Y208" s="53">
        <f>V208-'Single-Family'!V195</f>
        <v>3606767.26</v>
      </c>
      <c r="Z208" s="52">
        <f>Y208/'Single-Family'!V195</f>
        <v>0.07763279333</v>
      </c>
      <c r="AA208" s="53">
        <f t="shared" si="245"/>
        <v>-48967791.68</v>
      </c>
      <c r="AB208" s="38"/>
      <c r="AC208" s="38"/>
      <c r="AD208" s="38"/>
      <c r="AE208" s="38"/>
      <c r="AF208" s="38"/>
      <c r="AG208" s="38"/>
      <c r="AH208" s="38"/>
      <c r="AI208" s="38"/>
      <c r="AJ208" s="38"/>
      <c r="AK208" s="38"/>
      <c r="AL208" s="38"/>
      <c r="AM208" s="38"/>
      <c r="AN208" s="38"/>
      <c r="AO208" s="38"/>
      <c r="AP208" s="38"/>
      <c r="AQ208" s="38"/>
      <c r="AR208" s="38"/>
    </row>
    <row r="209" ht="12.75" customHeight="1">
      <c r="A209" s="15" t="s">
        <v>29</v>
      </c>
      <c r="B209" s="24">
        <v>2019.0</v>
      </c>
      <c r="C209" s="25">
        <v>6.0</v>
      </c>
      <c r="D209" s="26">
        <v>1409192.51</v>
      </c>
      <c r="E209" s="25">
        <v>7.0</v>
      </c>
      <c r="F209" s="26">
        <v>1415831.0</v>
      </c>
      <c r="G209" s="25">
        <v>82.0</v>
      </c>
      <c r="H209" s="26">
        <v>1.2997623E7</v>
      </c>
      <c r="I209" s="25">
        <v>68.0</v>
      </c>
      <c r="J209" s="26">
        <v>1.9762132799999997E7</v>
      </c>
      <c r="K209" s="25">
        <v>1.0</v>
      </c>
      <c r="L209" s="26">
        <v>406000.0</v>
      </c>
      <c r="M209" s="25">
        <v>4.0</v>
      </c>
      <c r="N209" s="26">
        <v>933942.0</v>
      </c>
      <c r="O209" s="25">
        <v>1.0</v>
      </c>
      <c r="P209" s="26">
        <v>350000.0</v>
      </c>
      <c r="Q209" s="25">
        <v>1.0</v>
      </c>
      <c r="R209" s="26">
        <v>207154.25</v>
      </c>
      <c r="S209" s="29">
        <v>6.0</v>
      </c>
      <c r="T209" s="29">
        <v>2128517.0</v>
      </c>
      <c r="U209" s="30">
        <f t="shared" ref="U209:V209" si="254">SUM(C209+G209+I209+K209+M209+O209+Q209+S209+E209)</f>
        <v>176</v>
      </c>
      <c r="V209" s="31">
        <f t="shared" si="254"/>
        <v>39610392.56</v>
      </c>
      <c r="W209" s="51">
        <f>U209-'Single-Family'!U196</f>
        <v>3</v>
      </c>
      <c r="X209" s="52">
        <f>W209/'Single-Family'!U196</f>
        <v>0.01734104046</v>
      </c>
      <c r="Y209" s="53">
        <f>V209-'Single-Family'!V196</f>
        <v>9470923.67</v>
      </c>
      <c r="Z209" s="52">
        <f>Y209/'Single-Family'!V196</f>
        <v>0.3142365814</v>
      </c>
      <c r="AA209" s="53">
        <f t="shared" si="245"/>
        <v>-39496868.01</v>
      </c>
      <c r="AB209" s="38"/>
      <c r="AC209" s="38"/>
      <c r="AD209" s="38"/>
      <c r="AE209" s="38"/>
      <c r="AF209" s="38"/>
      <c r="AG209" s="38"/>
      <c r="AH209" s="38"/>
      <c r="AI209" s="38"/>
      <c r="AJ209" s="38"/>
      <c r="AK209" s="38"/>
      <c r="AL209" s="38"/>
      <c r="AM209" s="38"/>
      <c r="AN209" s="38"/>
      <c r="AO209" s="38"/>
      <c r="AP209" s="38"/>
      <c r="AQ209" s="38"/>
      <c r="AR209" s="38"/>
    </row>
    <row r="210" ht="12.75" customHeight="1">
      <c r="A210" s="15" t="s">
        <v>30</v>
      </c>
      <c r="B210" s="24">
        <v>2019.0</v>
      </c>
      <c r="C210" s="25">
        <v>4.0</v>
      </c>
      <c r="D210" s="26">
        <v>534079.0</v>
      </c>
      <c r="E210" s="25">
        <v>2.0</v>
      </c>
      <c r="F210" s="26">
        <v>500000.0</v>
      </c>
      <c r="G210" s="25">
        <v>90.0</v>
      </c>
      <c r="H210" s="26">
        <v>1.295094E7</v>
      </c>
      <c r="I210" s="25">
        <v>68.0</v>
      </c>
      <c r="J210" s="26">
        <v>1.888056356E7</v>
      </c>
      <c r="K210" s="25">
        <v>2.0</v>
      </c>
      <c r="L210" s="26">
        <v>455000.0</v>
      </c>
      <c r="M210" s="25">
        <v>9.0</v>
      </c>
      <c r="N210" s="26">
        <v>2997100.0</v>
      </c>
      <c r="O210" s="25">
        <v>5.0</v>
      </c>
      <c r="P210" s="26">
        <v>1905000.0</v>
      </c>
      <c r="Q210" s="25">
        <v>2.0</v>
      </c>
      <c r="R210" s="26">
        <v>444958.25</v>
      </c>
      <c r="S210" s="29">
        <v>2.0</v>
      </c>
      <c r="T210" s="29">
        <v>400309.0</v>
      </c>
      <c r="U210" s="30">
        <f t="shared" ref="U210:V210" si="255">SUM(C210+G210+I210+K210+M210+O210+Q210+S210+E210)</f>
        <v>184</v>
      </c>
      <c r="V210" s="31">
        <f t="shared" si="255"/>
        <v>39067949.81</v>
      </c>
      <c r="W210" s="51">
        <f>U210-'Single-Family'!U197</f>
        <v>92</v>
      </c>
      <c r="X210" s="52">
        <f>W210/'Single-Family'!U197</f>
        <v>1</v>
      </c>
      <c r="Y210" s="53">
        <f>V210-'Single-Family'!V197</f>
        <v>17702225.57</v>
      </c>
      <c r="Z210" s="52">
        <f>Y210/'Single-Family'!V197</f>
        <v>0.828533841</v>
      </c>
      <c r="AA210" s="53">
        <f t="shared" si="245"/>
        <v>-21794642.44</v>
      </c>
      <c r="AB210" s="38"/>
      <c r="AC210" s="38"/>
      <c r="AD210" s="38"/>
      <c r="AE210" s="38"/>
      <c r="AF210" s="38"/>
      <c r="AG210" s="38"/>
      <c r="AH210" s="38"/>
      <c r="AI210" s="38"/>
      <c r="AJ210" s="38"/>
      <c r="AK210" s="38"/>
      <c r="AL210" s="38"/>
      <c r="AM210" s="38"/>
      <c r="AN210" s="38"/>
      <c r="AO210" s="38"/>
      <c r="AP210" s="38"/>
      <c r="AQ210" s="38"/>
      <c r="AR210" s="38"/>
    </row>
    <row r="211" ht="12.75" customHeight="1">
      <c r="A211" s="23" t="s">
        <v>31</v>
      </c>
      <c r="B211" s="40">
        <v>2019.0</v>
      </c>
      <c r="C211" s="41">
        <f t="shared" ref="C211:V211" si="256">SUM(C199:C210)</f>
        <v>85</v>
      </c>
      <c r="D211" s="42">
        <f t="shared" si="256"/>
        <v>16072668.79</v>
      </c>
      <c r="E211" s="41">
        <f t="shared" si="256"/>
        <v>51</v>
      </c>
      <c r="F211" s="42">
        <f t="shared" si="256"/>
        <v>9853290</v>
      </c>
      <c r="G211" s="41">
        <f t="shared" si="256"/>
        <v>1201</v>
      </c>
      <c r="H211" s="42">
        <f t="shared" si="256"/>
        <v>177542956</v>
      </c>
      <c r="I211" s="41">
        <f t="shared" si="256"/>
        <v>903</v>
      </c>
      <c r="J211" s="42">
        <f t="shared" si="256"/>
        <v>247094379</v>
      </c>
      <c r="K211" s="41">
        <f t="shared" si="256"/>
        <v>21</v>
      </c>
      <c r="L211" s="42">
        <f t="shared" si="256"/>
        <v>6466850</v>
      </c>
      <c r="M211" s="41">
        <f t="shared" si="256"/>
        <v>53</v>
      </c>
      <c r="N211" s="42">
        <f t="shared" si="256"/>
        <v>15256364</v>
      </c>
      <c r="O211" s="41">
        <f t="shared" si="256"/>
        <v>22</v>
      </c>
      <c r="P211" s="42">
        <f t="shared" si="256"/>
        <v>8052000</v>
      </c>
      <c r="Q211" s="41">
        <f t="shared" si="256"/>
        <v>20</v>
      </c>
      <c r="R211" s="42">
        <f t="shared" si="256"/>
        <v>4392200</v>
      </c>
      <c r="S211" s="45">
        <f t="shared" si="256"/>
        <v>97</v>
      </c>
      <c r="T211" s="45">
        <f t="shared" si="256"/>
        <v>24965828</v>
      </c>
      <c r="U211" s="46">
        <f t="shared" si="256"/>
        <v>2453</v>
      </c>
      <c r="V211" s="47">
        <f t="shared" si="256"/>
        <v>509696535.8</v>
      </c>
      <c r="W211" s="54">
        <f>U211-'Single-Family'!U198</f>
        <v>-161</v>
      </c>
      <c r="X211" s="55">
        <f>W211/'Single-Family'!U198</f>
        <v>-0.06159143076</v>
      </c>
      <c r="Y211" s="56">
        <f>V211-'Single-Family'!V198</f>
        <v>-21794642.44</v>
      </c>
      <c r="Z211" s="55">
        <f>Y211/'Single-Family'!V198</f>
        <v>-0.04100659302</v>
      </c>
      <c r="AA211" s="56">
        <f t="shared" ref="AA211:AA212" si="258">Y211</f>
        <v>-21794642.44</v>
      </c>
      <c r="AB211" s="38"/>
      <c r="AC211" s="38"/>
      <c r="AD211" s="38"/>
      <c r="AE211" s="38"/>
      <c r="AF211" s="38"/>
      <c r="AG211" s="38"/>
      <c r="AH211" s="38"/>
      <c r="AI211" s="38"/>
      <c r="AJ211" s="38"/>
      <c r="AK211" s="38"/>
      <c r="AL211" s="38"/>
      <c r="AM211" s="38"/>
      <c r="AN211" s="38"/>
      <c r="AO211" s="38"/>
      <c r="AP211" s="38"/>
      <c r="AQ211" s="38"/>
      <c r="AR211" s="38"/>
    </row>
    <row r="212" ht="12.75" customHeight="1">
      <c r="A212" s="15" t="s">
        <v>19</v>
      </c>
      <c r="B212" s="24">
        <v>2020.0</v>
      </c>
      <c r="C212" s="25">
        <v>4.0</v>
      </c>
      <c r="D212" s="25">
        <v>1263151.0</v>
      </c>
      <c r="E212" s="25">
        <v>0.0</v>
      </c>
      <c r="F212" s="25">
        <v>0.0</v>
      </c>
      <c r="G212" s="25">
        <v>97.0</v>
      </c>
      <c r="H212" s="25">
        <v>1.4730908E7</v>
      </c>
      <c r="I212" s="25">
        <v>55.0</v>
      </c>
      <c r="J212" s="25">
        <v>1.567408125E7</v>
      </c>
      <c r="K212" s="25">
        <v>2.0</v>
      </c>
      <c r="L212" s="25">
        <v>554000.0</v>
      </c>
      <c r="M212" s="25">
        <v>3.0</v>
      </c>
      <c r="N212" s="25">
        <v>1020580.0</v>
      </c>
      <c r="O212" s="25">
        <v>0.0</v>
      </c>
      <c r="P212" s="25">
        <v>0.0</v>
      </c>
      <c r="Q212" s="25">
        <v>0.0</v>
      </c>
      <c r="R212" s="25">
        <v>0.0</v>
      </c>
      <c r="S212" s="25">
        <v>4.0</v>
      </c>
      <c r="T212" s="25">
        <v>1076891.0</v>
      </c>
      <c r="U212" s="30">
        <f t="shared" ref="U212:V212" si="257">SUM(C212+G212+I212+K212+M212+O212+Q212+S212+E212)</f>
        <v>165</v>
      </c>
      <c r="V212" s="31">
        <f t="shared" si="257"/>
        <v>34319611.25</v>
      </c>
      <c r="W212" s="51">
        <f>U212-'Single-Family'!U199</f>
        <v>11</v>
      </c>
      <c r="X212" s="52">
        <f>W212/'Single-Family'!U199</f>
        <v>0.07142857143</v>
      </c>
      <c r="Y212" s="53">
        <f>V212-'Single-Family'!V199</f>
        <v>2493115.41</v>
      </c>
      <c r="Z212" s="52">
        <f>Y212/'Single-Family'!V199</f>
        <v>0.07833458709</v>
      </c>
      <c r="AA212" s="53">
        <f t="shared" si="258"/>
        <v>2493115.41</v>
      </c>
      <c r="AB212" s="38"/>
      <c r="AC212" s="37">
        <f t="array" ref="AC212:AN213">TRANSPOSE(U212:V223)</f>
        <v>165</v>
      </c>
      <c r="AD212" s="37">
        <v>203.0</v>
      </c>
      <c r="AE212" s="37">
        <v>297.0</v>
      </c>
      <c r="AF212" s="37">
        <v>185.0</v>
      </c>
      <c r="AG212" s="37">
        <v>245.0</v>
      </c>
      <c r="AH212" s="37">
        <v>308.0</v>
      </c>
      <c r="AI212" s="37">
        <v>316.0</v>
      </c>
      <c r="AJ212" s="37">
        <v>344.0</v>
      </c>
      <c r="AK212" s="37">
        <v>270.0</v>
      </c>
      <c r="AL212" s="37">
        <v>305.0</v>
      </c>
      <c r="AM212" s="37">
        <v>271.0</v>
      </c>
      <c r="AN212" s="37">
        <v>265.0</v>
      </c>
      <c r="AO212" s="38"/>
      <c r="AP212" s="38"/>
      <c r="AQ212" s="38"/>
      <c r="AR212" s="38"/>
    </row>
    <row r="213" ht="12.75" customHeight="1">
      <c r="A213" s="15" t="s">
        <v>20</v>
      </c>
      <c r="B213" s="24">
        <v>2020.0</v>
      </c>
      <c r="C213" s="25">
        <v>7.0</v>
      </c>
      <c r="D213" s="25">
        <v>1051307.15</v>
      </c>
      <c r="E213" s="25">
        <v>5.0</v>
      </c>
      <c r="F213" s="25">
        <v>832500.0</v>
      </c>
      <c r="G213" s="25">
        <v>112.0</v>
      </c>
      <c r="H213" s="25">
        <v>1.5214309E7</v>
      </c>
      <c r="I213" s="25">
        <v>70.0</v>
      </c>
      <c r="J213" s="25">
        <v>1.992943935E7</v>
      </c>
      <c r="K213" s="25">
        <v>0.0</v>
      </c>
      <c r="L213" s="25">
        <v>0.0</v>
      </c>
      <c r="M213" s="25">
        <v>4.0</v>
      </c>
      <c r="N213" s="25">
        <v>959101.0</v>
      </c>
      <c r="O213" s="25">
        <v>1.0</v>
      </c>
      <c r="P213" s="25">
        <v>300000.0</v>
      </c>
      <c r="Q213" s="25">
        <v>0.0</v>
      </c>
      <c r="R213" s="25">
        <v>0.0</v>
      </c>
      <c r="S213" s="25">
        <v>4.0</v>
      </c>
      <c r="T213" s="25">
        <v>1002452.0</v>
      </c>
      <c r="U213" s="30">
        <f t="shared" ref="U213:V213" si="259">SUM(C213+G213+I213+K213+M213+O213+Q213+S213+E213)</f>
        <v>203</v>
      </c>
      <c r="V213" s="31">
        <f t="shared" si="259"/>
        <v>39289108.5</v>
      </c>
      <c r="W213" s="51">
        <f>U213-'Single-Family'!U200</f>
        <v>68</v>
      </c>
      <c r="X213" s="52">
        <f>W213/'Single-Family'!U200</f>
        <v>0.5037037037</v>
      </c>
      <c r="Y213" s="53">
        <f>V213-'Single-Family'!V200</f>
        <v>9841273.56</v>
      </c>
      <c r="Z213" s="52">
        <f>Y213/'Single-Family'!V200</f>
        <v>0.3341934502</v>
      </c>
      <c r="AA213" s="53">
        <f t="shared" ref="AA213:AA223" si="261">AA212+Y213</f>
        <v>12334388.97</v>
      </c>
      <c r="AB213" s="38"/>
      <c r="AC213" s="37">
        <v>3.431961125E7</v>
      </c>
      <c r="AD213" s="37">
        <v>3.92891085E7</v>
      </c>
      <c r="AE213" s="37">
        <v>6.062885891E7</v>
      </c>
      <c r="AF213" s="37">
        <v>4.084233703E7</v>
      </c>
      <c r="AG213" s="37">
        <v>4.763917828E7</v>
      </c>
      <c r="AH213" s="37">
        <v>6.0561341050000004E7</v>
      </c>
      <c r="AI213" s="37">
        <v>6.339592597E7</v>
      </c>
      <c r="AJ213" s="37">
        <v>6.756270216E7</v>
      </c>
      <c r="AK213" s="37">
        <v>5.355551033E7</v>
      </c>
      <c r="AL213" s="37">
        <v>6.4348384629999995E7</v>
      </c>
      <c r="AM213" s="37">
        <v>4.818372292E7</v>
      </c>
      <c r="AN213" s="37">
        <v>5.543977575E7</v>
      </c>
      <c r="AO213" s="38"/>
      <c r="AP213" s="38"/>
      <c r="AQ213" s="38"/>
      <c r="AR213" s="38"/>
    </row>
    <row r="214" ht="12.75" customHeight="1">
      <c r="A214" s="15" t="s">
        <v>21</v>
      </c>
      <c r="B214" s="24">
        <v>2020.0</v>
      </c>
      <c r="C214" s="25">
        <v>10.0</v>
      </c>
      <c r="D214" s="25">
        <v>2030356.24</v>
      </c>
      <c r="E214" s="25">
        <v>5.0</v>
      </c>
      <c r="F214" s="25">
        <v>1170334.0</v>
      </c>
      <c r="G214" s="25">
        <v>147.0</v>
      </c>
      <c r="H214" s="25">
        <v>2.1980157E7</v>
      </c>
      <c r="I214" s="25">
        <v>107.0</v>
      </c>
      <c r="J214" s="25">
        <v>2.931997638E7</v>
      </c>
      <c r="K214" s="25">
        <v>11.0</v>
      </c>
      <c r="L214" s="25">
        <v>2537910.0</v>
      </c>
      <c r="M214" s="25">
        <v>10.0</v>
      </c>
      <c r="N214" s="25">
        <v>2142320.0</v>
      </c>
      <c r="O214" s="25">
        <v>2.0</v>
      </c>
      <c r="P214" s="25">
        <v>535000.0</v>
      </c>
      <c r="Q214" s="25">
        <v>2.0</v>
      </c>
      <c r="R214" s="25">
        <v>371276.29</v>
      </c>
      <c r="S214" s="25">
        <v>3.0</v>
      </c>
      <c r="T214" s="25">
        <v>541529.0</v>
      </c>
      <c r="U214" s="30">
        <f t="shared" ref="U214:V214" si="260">SUM(C214+G214+I214+K214+M214+O214+Q214+S214+E214)</f>
        <v>297</v>
      </c>
      <c r="V214" s="31">
        <f t="shared" si="260"/>
        <v>60628858.91</v>
      </c>
      <c r="W214" s="51">
        <f>U214-'Single-Family'!U201</f>
        <v>130</v>
      </c>
      <c r="X214" s="52">
        <f>W214/'Single-Family'!U201</f>
        <v>0.7784431138</v>
      </c>
      <c r="Y214" s="53">
        <f>V214-'Single-Family'!V201</f>
        <v>27912960.49</v>
      </c>
      <c r="Z214" s="52">
        <f>Y214/'Single-Family'!V201</f>
        <v>0.8531925406</v>
      </c>
      <c r="AA214" s="53">
        <f t="shared" si="261"/>
        <v>40247349.46</v>
      </c>
      <c r="AB214" s="38"/>
      <c r="AC214" s="57">
        <f t="shared" ref="AC214:AN214" si="262">AC213/$AC$137</f>
        <v>34.31961125</v>
      </c>
      <c r="AD214" s="57">
        <f t="shared" si="262"/>
        <v>39.2891085</v>
      </c>
      <c r="AE214" s="57">
        <f t="shared" si="262"/>
        <v>60.62885891</v>
      </c>
      <c r="AF214" s="57">
        <f t="shared" si="262"/>
        <v>40.84233703</v>
      </c>
      <c r="AG214" s="57">
        <f t="shared" si="262"/>
        <v>47.63917828</v>
      </c>
      <c r="AH214" s="57">
        <f t="shared" si="262"/>
        <v>60.56134105</v>
      </c>
      <c r="AI214" s="57">
        <f t="shared" si="262"/>
        <v>63.39592597</v>
      </c>
      <c r="AJ214" s="57">
        <f t="shared" si="262"/>
        <v>67.56270216</v>
      </c>
      <c r="AK214" s="57">
        <f t="shared" si="262"/>
        <v>53.55551033</v>
      </c>
      <c r="AL214" s="57">
        <f t="shared" si="262"/>
        <v>64.34838463</v>
      </c>
      <c r="AM214" s="57">
        <f t="shared" si="262"/>
        <v>48.18372292</v>
      </c>
      <c r="AN214" s="57">
        <f t="shared" si="262"/>
        <v>55.43977575</v>
      </c>
      <c r="AO214" s="38"/>
      <c r="AP214" s="38"/>
      <c r="AQ214" s="38"/>
      <c r="AR214" s="38"/>
    </row>
    <row r="215" ht="12.75" customHeight="1">
      <c r="A215" s="15" t="s">
        <v>22</v>
      </c>
      <c r="B215" s="24">
        <v>2020.0</v>
      </c>
      <c r="C215" s="25">
        <v>6.0</v>
      </c>
      <c r="D215" s="25">
        <v>794005.38</v>
      </c>
      <c r="E215" s="25">
        <v>6.0</v>
      </c>
      <c r="F215" s="25">
        <v>1170000.0</v>
      </c>
      <c r="G215" s="25">
        <v>91.0</v>
      </c>
      <c r="H215" s="25">
        <v>1.4986153E7</v>
      </c>
      <c r="I215" s="25">
        <v>64.0</v>
      </c>
      <c r="J215" s="25">
        <v>1.9859169900000002E7</v>
      </c>
      <c r="K215" s="25">
        <v>2.0</v>
      </c>
      <c r="L215" s="25">
        <v>505000.0</v>
      </c>
      <c r="M215" s="25">
        <v>4.0</v>
      </c>
      <c r="N215" s="25">
        <v>1046612.0</v>
      </c>
      <c r="O215" s="25">
        <v>1.0</v>
      </c>
      <c r="P215" s="25">
        <v>153000.0</v>
      </c>
      <c r="Q215" s="25">
        <v>1.0</v>
      </c>
      <c r="R215" s="25">
        <v>237537.75</v>
      </c>
      <c r="S215" s="25">
        <v>10.0</v>
      </c>
      <c r="T215" s="25">
        <v>2090859.0</v>
      </c>
      <c r="U215" s="30">
        <f t="shared" ref="U215:V215" si="263">SUM(C215+G215+I215+K215+M215+O215+Q215+S215+E215)</f>
        <v>185</v>
      </c>
      <c r="V215" s="31">
        <f t="shared" si="263"/>
        <v>40842337.03</v>
      </c>
      <c r="W215" s="51">
        <f>U215-'Single-Family'!U202</f>
        <v>-52</v>
      </c>
      <c r="X215" s="52">
        <f>W215/'Single-Family'!U202</f>
        <v>-0.2194092827</v>
      </c>
      <c r="Y215" s="53">
        <f>V215-'Single-Family'!V202</f>
        <v>-9622577.66</v>
      </c>
      <c r="Z215" s="52">
        <f>Y215/'Single-Family'!V202</f>
        <v>-0.1906785679</v>
      </c>
      <c r="AA215" s="53">
        <f t="shared" si="261"/>
        <v>30624771.8</v>
      </c>
      <c r="AB215" s="38"/>
      <c r="AC215" s="38"/>
      <c r="AD215" s="38"/>
      <c r="AE215" s="38"/>
      <c r="AF215" s="38"/>
      <c r="AG215" s="38"/>
      <c r="AH215" s="38"/>
      <c r="AI215" s="38"/>
      <c r="AJ215" s="38"/>
      <c r="AK215" s="38"/>
      <c r="AL215" s="38"/>
      <c r="AM215" s="38"/>
      <c r="AN215" s="38"/>
      <c r="AO215" s="38"/>
      <c r="AP215" s="38"/>
      <c r="AQ215" s="38"/>
      <c r="AR215" s="38"/>
    </row>
    <row r="216" ht="12.75" customHeight="1">
      <c r="A216" s="15" t="s">
        <v>23</v>
      </c>
      <c r="B216" s="24">
        <v>2020.0</v>
      </c>
      <c r="C216" s="25">
        <v>12.0</v>
      </c>
      <c r="D216" s="25">
        <v>3036503.27</v>
      </c>
      <c r="E216" s="25">
        <v>1.0</v>
      </c>
      <c r="F216" s="25">
        <v>185000.0</v>
      </c>
      <c r="G216" s="25">
        <v>152.0</v>
      </c>
      <c r="H216" s="25">
        <v>2.0702943E7</v>
      </c>
      <c r="I216" s="25">
        <v>64.0</v>
      </c>
      <c r="J216" s="25">
        <v>1.8396964009999998E7</v>
      </c>
      <c r="K216" s="25">
        <v>1.0</v>
      </c>
      <c r="L216" s="25">
        <v>360000.0</v>
      </c>
      <c r="M216" s="25">
        <v>5.0</v>
      </c>
      <c r="N216" s="25">
        <v>1754831.0</v>
      </c>
      <c r="O216" s="25">
        <v>1.0</v>
      </c>
      <c r="P216" s="25">
        <v>371000.0</v>
      </c>
      <c r="Q216" s="25">
        <v>3.0</v>
      </c>
      <c r="R216" s="25">
        <v>689758.0</v>
      </c>
      <c r="S216" s="25">
        <v>6.0</v>
      </c>
      <c r="T216" s="25">
        <v>2142179.0</v>
      </c>
      <c r="U216" s="30">
        <f t="shared" ref="U216:V216" si="264">SUM(C216+G216+I216+K216+M216+O216+Q216+S216+E216)</f>
        <v>245</v>
      </c>
      <c r="V216" s="31">
        <f t="shared" si="264"/>
        <v>47639178.28</v>
      </c>
      <c r="W216" s="51">
        <f>U216-'Single-Family'!U203</f>
        <v>34</v>
      </c>
      <c r="X216" s="52">
        <f>W216/'Single-Family'!U203</f>
        <v>0.1611374408</v>
      </c>
      <c r="Y216" s="53">
        <f>V216-'Single-Family'!V203</f>
        <v>7198800.12</v>
      </c>
      <c r="Z216" s="52">
        <f>Y216/'Single-Family'!V203</f>
        <v>0.1780102078</v>
      </c>
      <c r="AA216" s="53">
        <f t="shared" si="261"/>
        <v>37823571.92</v>
      </c>
      <c r="AB216" s="38"/>
      <c r="AC216" s="38"/>
      <c r="AD216" s="38"/>
      <c r="AE216" s="38"/>
      <c r="AF216" s="38"/>
      <c r="AG216" s="38"/>
      <c r="AH216" s="38"/>
      <c r="AI216" s="38"/>
      <c r="AJ216" s="38"/>
      <c r="AK216" s="38"/>
      <c r="AL216" s="38"/>
      <c r="AM216" s="38"/>
      <c r="AN216" s="38"/>
      <c r="AO216" s="38"/>
      <c r="AP216" s="38"/>
      <c r="AQ216" s="38"/>
      <c r="AR216" s="38"/>
    </row>
    <row r="217" ht="12.75" customHeight="1">
      <c r="A217" s="15" t="s">
        <v>32</v>
      </c>
      <c r="B217" s="24">
        <v>2020.0</v>
      </c>
      <c r="C217" s="25">
        <v>16.0</v>
      </c>
      <c r="D217" s="25">
        <v>3032473.0</v>
      </c>
      <c r="E217" s="25">
        <v>3.0</v>
      </c>
      <c r="F217" s="25">
        <v>285000.0</v>
      </c>
      <c r="G217" s="25">
        <v>166.0</v>
      </c>
      <c r="H217" s="25">
        <v>2.3526499E7</v>
      </c>
      <c r="I217" s="25">
        <v>94.0</v>
      </c>
      <c r="J217" s="25">
        <v>2.5966823800000004E7</v>
      </c>
      <c r="K217" s="25">
        <v>2.0</v>
      </c>
      <c r="L217" s="25">
        <v>617000.0</v>
      </c>
      <c r="M217" s="25">
        <v>10.0</v>
      </c>
      <c r="N217" s="25">
        <v>2943320.0</v>
      </c>
      <c r="O217" s="25">
        <v>4.0</v>
      </c>
      <c r="P217" s="25">
        <v>878000.0</v>
      </c>
      <c r="Q217" s="25">
        <v>5.0</v>
      </c>
      <c r="R217" s="25">
        <v>885640.25</v>
      </c>
      <c r="S217" s="25">
        <v>8.0</v>
      </c>
      <c r="T217" s="25">
        <v>2426585.0</v>
      </c>
      <c r="U217" s="30">
        <f t="shared" ref="U217:V217" si="265">SUM(C217+G217+I217+K217+M217+O217+Q217+S217+E217)</f>
        <v>308</v>
      </c>
      <c r="V217" s="31">
        <f t="shared" si="265"/>
        <v>60561341.05</v>
      </c>
      <c r="W217" s="51">
        <f>U217-'Single-Family'!U204</f>
        <v>88</v>
      </c>
      <c r="X217" s="52">
        <f>W217/'Single-Family'!U204</f>
        <v>0.4</v>
      </c>
      <c r="Y217" s="53">
        <f>V217-'Single-Family'!V204</f>
        <v>13767036.61</v>
      </c>
      <c r="Z217" s="52">
        <f>Y217/'Single-Family'!V204</f>
        <v>0.2942032535</v>
      </c>
      <c r="AA217" s="53">
        <f t="shared" si="261"/>
        <v>51590608.53</v>
      </c>
      <c r="AB217" s="38"/>
      <c r="AC217" s="38"/>
      <c r="AD217" s="38"/>
      <c r="AE217" s="38"/>
      <c r="AF217" s="38"/>
      <c r="AG217" s="38"/>
      <c r="AH217" s="38"/>
      <c r="AI217" s="38"/>
      <c r="AJ217" s="38"/>
      <c r="AK217" s="38"/>
      <c r="AL217" s="38"/>
      <c r="AM217" s="38"/>
      <c r="AN217" s="38"/>
      <c r="AO217" s="38"/>
      <c r="AP217" s="38"/>
      <c r="AQ217" s="38"/>
      <c r="AR217" s="38"/>
    </row>
    <row r="218" ht="12.75" customHeight="1">
      <c r="A218" s="15" t="s">
        <v>25</v>
      </c>
      <c r="B218" s="24">
        <v>2020.0</v>
      </c>
      <c r="C218" s="25">
        <v>15.0</v>
      </c>
      <c r="D218" s="25">
        <v>3291203.0</v>
      </c>
      <c r="E218" s="25">
        <v>0.0</v>
      </c>
      <c r="F218" s="25">
        <v>0.0</v>
      </c>
      <c r="G218" s="25">
        <v>178.0</v>
      </c>
      <c r="H218" s="25">
        <v>2.5988585E7</v>
      </c>
      <c r="I218" s="25">
        <v>103.0</v>
      </c>
      <c r="J218" s="25">
        <v>2.857845822E7</v>
      </c>
      <c r="K218" s="25">
        <v>3.0</v>
      </c>
      <c r="L218" s="25">
        <v>1045800.0</v>
      </c>
      <c r="M218" s="25">
        <v>5.0</v>
      </c>
      <c r="N218" s="25">
        <v>2050834.0</v>
      </c>
      <c r="O218" s="25">
        <v>1.0</v>
      </c>
      <c r="P218" s="25">
        <v>350000.0</v>
      </c>
      <c r="Q218" s="25">
        <v>5.0</v>
      </c>
      <c r="R218" s="25">
        <v>1024173.75</v>
      </c>
      <c r="S218" s="25">
        <v>6.0</v>
      </c>
      <c r="T218" s="25">
        <v>1066872.0</v>
      </c>
      <c r="U218" s="30">
        <f t="shared" ref="U218:V218" si="266">SUM(C218+G218+I218+K218+M218+O218+Q218+S218+E218)</f>
        <v>316</v>
      </c>
      <c r="V218" s="31">
        <f t="shared" si="266"/>
        <v>63395925.97</v>
      </c>
      <c r="W218" s="51">
        <f>U218-'Single-Family'!U205</f>
        <v>88</v>
      </c>
      <c r="X218" s="52">
        <f>W218/'Single-Family'!U205</f>
        <v>0.3859649123</v>
      </c>
      <c r="Y218" s="53">
        <f>V218-'Single-Family'!V205</f>
        <v>19559457.26</v>
      </c>
      <c r="Z218" s="52">
        <f>Y218/'Single-Family'!V205</f>
        <v>0.4461914437</v>
      </c>
      <c r="AA218" s="53">
        <f t="shared" si="261"/>
        <v>71150065.79</v>
      </c>
      <c r="AB218" s="38"/>
      <c r="AC218" s="38"/>
      <c r="AD218" s="38"/>
      <c r="AE218" s="38"/>
      <c r="AF218" s="38"/>
      <c r="AG218" s="38"/>
      <c r="AH218" s="38"/>
      <c r="AI218" s="38"/>
      <c r="AJ218" s="38"/>
      <c r="AK218" s="38"/>
      <c r="AL218" s="38"/>
      <c r="AM218" s="38"/>
      <c r="AN218" s="38"/>
      <c r="AO218" s="38"/>
      <c r="AP218" s="38"/>
      <c r="AQ218" s="38"/>
      <c r="AR218" s="38"/>
    </row>
    <row r="219" ht="12.75" customHeight="1">
      <c r="A219" s="15" t="s">
        <v>26</v>
      </c>
      <c r="B219" s="24">
        <v>2020.0</v>
      </c>
      <c r="C219" s="25">
        <v>12.0</v>
      </c>
      <c r="D219" s="25">
        <v>2178123.67</v>
      </c>
      <c r="E219" s="25">
        <v>1.0</v>
      </c>
      <c r="F219" s="25">
        <v>350000.0</v>
      </c>
      <c r="G219" s="25">
        <v>194.0</v>
      </c>
      <c r="H219" s="25">
        <v>2.8117128E7</v>
      </c>
      <c r="I219" s="25">
        <v>122.0</v>
      </c>
      <c r="J219" s="25">
        <v>3.3432102740000002E7</v>
      </c>
      <c r="K219" s="25">
        <v>0.0</v>
      </c>
      <c r="L219" s="25">
        <v>0.0</v>
      </c>
      <c r="M219" s="25">
        <v>0.0</v>
      </c>
      <c r="N219" s="25">
        <v>0.0</v>
      </c>
      <c r="O219" s="25">
        <v>4.0</v>
      </c>
      <c r="P219" s="25">
        <v>747000.0</v>
      </c>
      <c r="Q219" s="25">
        <v>7.0</v>
      </c>
      <c r="R219" s="25">
        <v>1277870.75</v>
      </c>
      <c r="S219" s="25">
        <v>4.0</v>
      </c>
      <c r="T219" s="25">
        <v>1460477.0</v>
      </c>
      <c r="U219" s="30">
        <f t="shared" ref="U219:V219" si="267">SUM(C219+G219+I219+K219+M219+O219+Q219+S219+E219)</f>
        <v>344</v>
      </c>
      <c r="V219" s="31">
        <f t="shared" si="267"/>
        <v>67562702.16</v>
      </c>
      <c r="W219" s="51">
        <f>U219-'Single-Family'!U206</f>
        <v>114</v>
      </c>
      <c r="X219" s="52">
        <f>W219/'Single-Family'!U206</f>
        <v>0.4956521739</v>
      </c>
      <c r="Y219" s="53">
        <f>V219-'Single-Family'!V206</f>
        <v>19101182.33</v>
      </c>
      <c r="Z219" s="52">
        <f>Y219/'Single-Family'!V206</f>
        <v>0.3941515329</v>
      </c>
      <c r="AA219" s="53">
        <f t="shared" si="261"/>
        <v>90251248.12</v>
      </c>
      <c r="AB219" s="38"/>
      <c r="AC219" s="38"/>
      <c r="AD219" s="38"/>
      <c r="AE219" s="38"/>
      <c r="AF219" s="38"/>
      <c r="AG219" s="38"/>
      <c r="AH219" s="38"/>
      <c r="AI219" s="38"/>
      <c r="AJ219" s="38"/>
      <c r="AK219" s="38"/>
      <c r="AL219" s="38"/>
      <c r="AM219" s="38"/>
      <c r="AN219" s="38"/>
      <c r="AO219" s="38"/>
      <c r="AP219" s="38"/>
      <c r="AQ219" s="38"/>
      <c r="AR219" s="38"/>
    </row>
    <row r="220" ht="12.75" customHeight="1">
      <c r="A220" s="15" t="s">
        <v>27</v>
      </c>
      <c r="B220" s="24">
        <v>2020.0</v>
      </c>
      <c r="C220" s="25">
        <v>10.0</v>
      </c>
      <c r="D220" s="25">
        <v>1874935.23</v>
      </c>
      <c r="E220" s="25">
        <v>2.0</v>
      </c>
      <c r="F220" s="25">
        <v>490000.0</v>
      </c>
      <c r="G220" s="25">
        <v>170.0</v>
      </c>
      <c r="H220" s="25">
        <v>2.6392906E7</v>
      </c>
      <c r="I220" s="25">
        <v>75.0</v>
      </c>
      <c r="J220" s="25">
        <v>2.12707911E7</v>
      </c>
      <c r="K220" s="25">
        <v>0.0</v>
      </c>
      <c r="L220" s="25">
        <v>0.0</v>
      </c>
      <c r="M220" s="25">
        <v>3.0</v>
      </c>
      <c r="N220" s="25">
        <v>744687.0</v>
      </c>
      <c r="O220" s="25">
        <v>4.0</v>
      </c>
      <c r="P220" s="25">
        <v>1325000.0</v>
      </c>
      <c r="Q220" s="25">
        <v>1.0</v>
      </c>
      <c r="R220" s="25">
        <v>266500.0</v>
      </c>
      <c r="S220" s="25">
        <v>5.0</v>
      </c>
      <c r="T220" s="25">
        <v>1190691.0</v>
      </c>
      <c r="U220" s="30">
        <f t="shared" ref="U220:V220" si="268">SUM(C220+G220+I220+K220+M220+O220+Q220+S220+E220)</f>
        <v>270</v>
      </c>
      <c r="V220" s="31">
        <f t="shared" si="268"/>
        <v>53555510.33</v>
      </c>
      <c r="W220" s="51">
        <f>U220-'Single-Family'!U207</f>
        <v>0</v>
      </c>
      <c r="X220" s="52">
        <f>W220/'Single-Family'!U207</f>
        <v>0</v>
      </c>
      <c r="Y220" s="53">
        <f>V220-'Single-Family'!V207</f>
        <v>-3408774.71</v>
      </c>
      <c r="Z220" s="52">
        <f>Y220/'Single-Family'!V207</f>
        <v>-0.05984055988</v>
      </c>
      <c r="AA220" s="53">
        <f t="shared" si="261"/>
        <v>86842473.41</v>
      </c>
      <c r="AB220" s="38"/>
      <c r="AC220" s="38"/>
      <c r="AD220" s="38"/>
      <c r="AE220" s="38"/>
      <c r="AF220" s="38"/>
      <c r="AG220" s="38"/>
      <c r="AH220" s="38"/>
      <c r="AI220" s="38"/>
      <c r="AJ220" s="38"/>
      <c r="AK220" s="38"/>
      <c r="AL220" s="38"/>
      <c r="AM220" s="38"/>
      <c r="AN220" s="38"/>
      <c r="AO220" s="38"/>
      <c r="AP220" s="38"/>
      <c r="AQ220" s="38"/>
      <c r="AR220" s="38"/>
    </row>
    <row r="221" ht="12.75" customHeight="1">
      <c r="A221" s="15" t="s">
        <v>28</v>
      </c>
      <c r="B221" s="24">
        <v>2020.0</v>
      </c>
      <c r="C221" s="25">
        <v>7.0</v>
      </c>
      <c r="D221" s="25">
        <v>1608910.0</v>
      </c>
      <c r="E221" s="25">
        <v>29.0</v>
      </c>
      <c r="F221" s="25">
        <v>4180948.0</v>
      </c>
      <c r="G221" s="25">
        <v>165.0</v>
      </c>
      <c r="H221" s="25">
        <v>2.7515161E7</v>
      </c>
      <c r="I221" s="25">
        <v>78.0</v>
      </c>
      <c r="J221" s="25">
        <v>2.387012963E7</v>
      </c>
      <c r="K221" s="25">
        <v>3.0</v>
      </c>
      <c r="L221" s="25">
        <v>820000.0</v>
      </c>
      <c r="M221" s="25">
        <v>12.0</v>
      </c>
      <c r="N221" s="25">
        <v>2898040.0</v>
      </c>
      <c r="O221" s="25">
        <v>4.0</v>
      </c>
      <c r="P221" s="25">
        <v>1100000.0</v>
      </c>
      <c r="Q221" s="25">
        <v>2.0</v>
      </c>
      <c r="R221" s="25">
        <v>556475.0</v>
      </c>
      <c r="S221" s="25">
        <v>5.0</v>
      </c>
      <c r="T221" s="25">
        <v>1798721.0</v>
      </c>
      <c r="U221" s="30">
        <f t="shared" ref="U221:V221" si="269">SUM(C221+G221+I221+K221+M221+O221+Q221+S221+E221)</f>
        <v>305</v>
      </c>
      <c r="V221" s="31">
        <f t="shared" si="269"/>
        <v>64348384.63</v>
      </c>
      <c r="W221" s="51">
        <f>U221-'Single-Family'!U208</f>
        <v>64</v>
      </c>
      <c r="X221" s="52">
        <f>W221/'Single-Family'!U208</f>
        <v>0.265560166</v>
      </c>
      <c r="Y221" s="53">
        <f>V221-'Single-Family'!V208</f>
        <v>14282291.29</v>
      </c>
      <c r="Z221" s="52">
        <f>Y221/'Single-Family'!V208</f>
        <v>0.2852687385</v>
      </c>
      <c r="AA221" s="53">
        <f t="shared" si="261"/>
        <v>101124764.7</v>
      </c>
      <c r="AB221" s="38"/>
      <c r="AC221" s="38"/>
      <c r="AD221" s="38"/>
      <c r="AE221" s="38"/>
      <c r="AF221" s="38"/>
      <c r="AG221" s="38"/>
      <c r="AH221" s="38"/>
      <c r="AI221" s="38"/>
      <c r="AJ221" s="38"/>
      <c r="AK221" s="38"/>
      <c r="AL221" s="38"/>
      <c r="AM221" s="38"/>
      <c r="AN221" s="38"/>
      <c r="AO221" s="38"/>
      <c r="AP221" s="38"/>
      <c r="AQ221" s="38"/>
      <c r="AR221" s="38"/>
    </row>
    <row r="222" ht="12.75" customHeight="1">
      <c r="A222" s="15" t="s">
        <v>29</v>
      </c>
      <c r="B222" s="24">
        <v>2020.0</v>
      </c>
      <c r="C222" s="25">
        <v>10.0</v>
      </c>
      <c r="D222" s="25">
        <v>1641155.5899999999</v>
      </c>
      <c r="E222" s="25">
        <v>24.0</v>
      </c>
      <c r="F222" s="25">
        <v>4407200.0</v>
      </c>
      <c r="G222" s="25">
        <v>162.0</v>
      </c>
      <c r="H222" s="25">
        <v>2.2608716E7</v>
      </c>
      <c r="I222" s="25">
        <v>48.0</v>
      </c>
      <c r="J222" s="25">
        <v>1.329797108E7</v>
      </c>
      <c r="K222" s="25">
        <v>1.0</v>
      </c>
      <c r="L222" s="25">
        <v>325000.0</v>
      </c>
      <c r="M222" s="25">
        <v>8.0</v>
      </c>
      <c r="N222" s="25">
        <v>2374368.0</v>
      </c>
      <c r="O222" s="25">
        <v>1.0</v>
      </c>
      <c r="P222" s="25">
        <v>200000.0</v>
      </c>
      <c r="Q222" s="25">
        <v>7.0</v>
      </c>
      <c r="R222" s="25">
        <v>1429527.25</v>
      </c>
      <c r="S222" s="25">
        <v>10.0</v>
      </c>
      <c r="T222" s="25">
        <v>1899785.0</v>
      </c>
      <c r="U222" s="30">
        <f t="shared" ref="U222:V222" si="270">SUM(C222+G222+I222+K222+M222+O222+Q222+S222+E222)</f>
        <v>271</v>
      </c>
      <c r="V222" s="31">
        <f t="shared" si="270"/>
        <v>48183722.92</v>
      </c>
      <c r="W222" s="51">
        <f>U222-'Single-Family'!U209</f>
        <v>95</v>
      </c>
      <c r="X222" s="52">
        <f>W222/'Single-Family'!U209</f>
        <v>0.5397727273</v>
      </c>
      <c r="Y222" s="53">
        <f>V222-'Single-Family'!V209</f>
        <v>8573330.36</v>
      </c>
      <c r="Z222" s="52">
        <f>Y222/'Single-Family'!V209</f>
        <v>0.2164414389</v>
      </c>
      <c r="AA222" s="53">
        <f t="shared" si="261"/>
        <v>109698095.1</v>
      </c>
      <c r="AB222" s="38"/>
      <c r="AC222" s="38"/>
      <c r="AD222" s="38"/>
      <c r="AE222" s="38"/>
      <c r="AF222" s="38"/>
      <c r="AG222" s="38"/>
      <c r="AH222" s="38"/>
      <c r="AI222" s="38"/>
      <c r="AJ222" s="38"/>
      <c r="AK222" s="38"/>
      <c r="AL222" s="38"/>
      <c r="AM222" s="38"/>
      <c r="AN222" s="38"/>
      <c r="AO222" s="38"/>
      <c r="AP222" s="38"/>
      <c r="AQ222" s="38"/>
      <c r="AR222" s="38"/>
    </row>
    <row r="223" ht="12.75" customHeight="1">
      <c r="A223" s="15" t="s">
        <v>30</v>
      </c>
      <c r="B223" s="24">
        <v>2020.0</v>
      </c>
      <c r="C223" s="25">
        <v>9.0</v>
      </c>
      <c r="D223" s="25">
        <v>1636531.13</v>
      </c>
      <c r="E223" s="25">
        <v>0.0</v>
      </c>
      <c r="F223" s="25">
        <v>0.0</v>
      </c>
      <c r="G223" s="25">
        <v>148.0</v>
      </c>
      <c r="H223" s="25">
        <v>2.3117401E7</v>
      </c>
      <c r="I223" s="25">
        <v>97.0</v>
      </c>
      <c r="J223" s="25">
        <v>2.812627337E7</v>
      </c>
      <c r="K223" s="25">
        <v>1.0</v>
      </c>
      <c r="L223" s="25">
        <v>285000.0</v>
      </c>
      <c r="M223" s="25">
        <v>1.0</v>
      </c>
      <c r="N223" s="25">
        <v>331081.0</v>
      </c>
      <c r="O223" s="25">
        <v>2.0</v>
      </c>
      <c r="P223" s="25">
        <v>418000.0</v>
      </c>
      <c r="Q223" s="25">
        <v>1.0</v>
      </c>
      <c r="R223" s="25">
        <v>157031.25</v>
      </c>
      <c r="S223" s="25">
        <v>6.0</v>
      </c>
      <c r="T223" s="25">
        <v>1368458.0</v>
      </c>
      <c r="U223" s="30">
        <f t="shared" ref="U223:V223" si="271">SUM(C223+G223+I223+K223+M223+O223+Q223+S223+E223)</f>
        <v>265</v>
      </c>
      <c r="V223" s="31">
        <f t="shared" si="271"/>
        <v>55439775.75</v>
      </c>
      <c r="W223" s="51">
        <f>U223-'Single-Family'!U210</f>
        <v>81</v>
      </c>
      <c r="X223" s="52">
        <f>W223/'Single-Family'!U210</f>
        <v>0.4402173913</v>
      </c>
      <c r="Y223" s="53">
        <f>V223-'Single-Family'!V210</f>
        <v>16371825.94</v>
      </c>
      <c r="Z223" s="52">
        <f>Y223/'Single-Family'!V210</f>
        <v>0.4190602788</v>
      </c>
      <c r="AA223" s="53">
        <f t="shared" si="261"/>
        <v>126069921</v>
      </c>
      <c r="AB223" s="38"/>
      <c r="AC223" s="38"/>
      <c r="AD223" s="38"/>
      <c r="AE223" s="38"/>
      <c r="AF223" s="38"/>
      <c r="AG223" s="38"/>
      <c r="AH223" s="38"/>
      <c r="AI223" s="38"/>
      <c r="AJ223" s="38"/>
      <c r="AK223" s="38"/>
      <c r="AL223" s="38"/>
      <c r="AM223" s="38"/>
      <c r="AN223" s="38"/>
      <c r="AO223" s="38"/>
      <c r="AP223" s="38"/>
      <c r="AQ223" s="38"/>
      <c r="AR223" s="38"/>
    </row>
    <row r="224" ht="12.75" customHeight="1">
      <c r="A224" s="23" t="s">
        <v>31</v>
      </c>
      <c r="B224" s="71">
        <v>2020.0</v>
      </c>
      <c r="C224" s="41">
        <f t="shared" ref="C224:V224" si="272">SUM(C212:C223)</f>
        <v>118</v>
      </c>
      <c r="D224" s="42">
        <f t="shared" si="272"/>
        <v>23438654.66</v>
      </c>
      <c r="E224" s="41">
        <f t="shared" si="272"/>
        <v>76</v>
      </c>
      <c r="F224" s="42">
        <f t="shared" si="272"/>
        <v>13070982</v>
      </c>
      <c r="G224" s="41">
        <f t="shared" si="272"/>
        <v>1782</v>
      </c>
      <c r="H224" s="42">
        <f t="shared" si="272"/>
        <v>264880866</v>
      </c>
      <c r="I224" s="41">
        <f t="shared" si="272"/>
        <v>977</v>
      </c>
      <c r="J224" s="42">
        <f t="shared" si="272"/>
        <v>277722180.8</v>
      </c>
      <c r="K224" s="41">
        <f t="shared" si="272"/>
        <v>26</v>
      </c>
      <c r="L224" s="42">
        <f t="shared" si="272"/>
        <v>7049710</v>
      </c>
      <c r="M224" s="41">
        <f t="shared" si="272"/>
        <v>65</v>
      </c>
      <c r="N224" s="42">
        <f t="shared" si="272"/>
        <v>18265774</v>
      </c>
      <c r="O224" s="41">
        <f t="shared" si="272"/>
        <v>25</v>
      </c>
      <c r="P224" s="42">
        <f t="shared" si="272"/>
        <v>6377000</v>
      </c>
      <c r="Q224" s="41">
        <f t="shared" si="272"/>
        <v>34</v>
      </c>
      <c r="R224" s="42">
        <f t="shared" si="272"/>
        <v>6895790.29</v>
      </c>
      <c r="S224" s="45">
        <f t="shared" si="272"/>
        <v>71</v>
      </c>
      <c r="T224" s="45">
        <f t="shared" si="272"/>
        <v>18065499</v>
      </c>
      <c r="U224" s="46">
        <f t="shared" si="272"/>
        <v>3174</v>
      </c>
      <c r="V224" s="47">
        <f t="shared" si="272"/>
        <v>635766456.8</v>
      </c>
      <c r="W224" s="54">
        <f>U224-'Single-Family'!U211</f>
        <v>721</v>
      </c>
      <c r="X224" s="55">
        <f>W224/'Single-Family'!U211</f>
        <v>0.2939258051</v>
      </c>
      <c r="Y224" s="56">
        <f>V224-'Single-Family'!V211</f>
        <v>126069921</v>
      </c>
      <c r="Z224" s="55">
        <f>Y224/'Single-Family'!V211</f>
        <v>0.2473430996</v>
      </c>
      <c r="AA224" s="56">
        <f t="shared" ref="AA224:AA225" si="274">Y224</f>
        <v>126069921</v>
      </c>
      <c r="AB224" s="38"/>
      <c r="AC224" s="38"/>
      <c r="AD224" s="38"/>
      <c r="AE224" s="38"/>
      <c r="AF224" s="38"/>
      <c r="AG224" s="38"/>
      <c r="AH224" s="38"/>
      <c r="AI224" s="38"/>
      <c r="AJ224" s="38"/>
      <c r="AK224" s="38"/>
      <c r="AL224" s="38"/>
      <c r="AM224" s="38"/>
      <c r="AN224" s="38"/>
      <c r="AO224" s="38"/>
      <c r="AP224" s="38"/>
      <c r="AQ224" s="38"/>
      <c r="AR224" s="38"/>
    </row>
    <row r="225" ht="12.75" customHeight="1">
      <c r="A225" s="15" t="s">
        <v>19</v>
      </c>
      <c r="B225" s="24">
        <v>2021.0</v>
      </c>
      <c r="C225" s="25">
        <v>5.0</v>
      </c>
      <c r="D225" s="25">
        <v>911602.89</v>
      </c>
      <c r="E225" s="25">
        <v>1.0</v>
      </c>
      <c r="F225" s="25">
        <v>240000.0</v>
      </c>
      <c r="G225" s="25">
        <v>120.0</v>
      </c>
      <c r="H225" s="25">
        <v>2.0593139E7</v>
      </c>
      <c r="I225" s="25">
        <v>64.0</v>
      </c>
      <c r="J225" s="25">
        <v>1.801007935E7</v>
      </c>
      <c r="K225" s="25">
        <v>3.0</v>
      </c>
      <c r="L225" s="25">
        <v>800000.0</v>
      </c>
      <c r="M225" s="25">
        <v>5.0</v>
      </c>
      <c r="N225" s="25">
        <v>1269968.0</v>
      </c>
      <c r="O225" s="25">
        <v>1.0</v>
      </c>
      <c r="P225" s="25">
        <v>650000.0</v>
      </c>
      <c r="Q225" s="25">
        <v>1.0</v>
      </c>
      <c r="R225" s="25">
        <v>212946.0</v>
      </c>
      <c r="S225" s="25">
        <v>2.0</v>
      </c>
      <c r="T225" s="25">
        <v>574650.0</v>
      </c>
      <c r="U225" s="30">
        <f t="shared" ref="U225:V225" si="273">SUM(C225+G225+I225+K225+M225+O225+Q225+S225+E225)</f>
        <v>202</v>
      </c>
      <c r="V225" s="31">
        <f t="shared" si="273"/>
        <v>43262385.24</v>
      </c>
      <c r="W225" s="51">
        <f>U225-'Single-Family'!U212</f>
        <v>37</v>
      </c>
      <c r="X225" s="52">
        <f>W225/'Single-Family'!U212</f>
        <v>0.2242424242</v>
      </c>
      <c r="Y225" s="53">
        <f>V225-'Single-Family'!V212</f>
        <v>8942773.99</v>
      </c>
      <c r="Z225" s="52">
        <f>Y225/'Single-Family'!V212</f>
        <v>0.2605732893</v>
      </c>
      <c r="AA225" s="53">
        <f t="shared" si="274"/>
        <v>8942773.99</v>
      </c>
      <c r="AB225" s="38"/>
      <c r="AC225" s="37">
        <f t="array" ref="AC225:AN226">TRANSPOSE(U225:V236)</f>
        <v>202</v>
      </c>
      <c r="AD225" s="37">
        <v>285.0</v>
      </c>
      <c r="AE225" s="37">
        <v>299.0</v>
      </c>
      <c r="AF225" s="37">
        <v>400.0</v>
      </c>
      <c r="AG225" s="37">
        <v>343.0</v>
      </c>
      <c r="AH225" s="37">
        <v>356.0</v>
      </c>
      <c r="AI225" s="37">
        <v>213.0</v>
      </c>
      <c r="AJ225" s="37">
        <v>248.0</v>
      </c>
      <c r="AK225" s="37">
        <v>264.0</v>
      </c>
      <c r="AL225" s="37">
        <v>290.0</v>
      </c>
      <c r="AM225" s="37">
        <v>256.0</v>
      </c>
      <c r="AN225" s="37">
        <v>225.0</v>
      </c>
      <c r="AO225" s="38"/>
      <c r="AP225" s="38"/>
      <c r="AQ225" s="38"/>
      <c r="AR225" s="38"/>
    </row>
    <row r="226" ht="12.75" customHeight="1">
      <c r="A226" s="15" t="s">
        <v>20</v>
      </c>
      <c r="B226" s="24">
        <v>2021.0</v>
      </c>
      <c r="C226" s="25">
        <v>4.0</v>
      </c>
      <c r="D226" s="25">
        <v>1319508.0</v>
      </c>
      <c r="E226" s="25">
        <v>2.0</v>
      </c>
      <c r="F226" s="25">
        <v>620000.0</v>
      </c>
      <c r="G226" s="25">
        <v>156.0</v>
      </c>
      <c r="H226" s="25">
        <v>2.2873946E7</v>
      </c>
      <c r="I226" s="25">
        <v>109.0</v>
      </c>
      <c r="J226" s="25">
        <v>2.993162925E7</v>
      </c>
      <c r="K226" s="25">
        <v>1.0</v>
      </c>
      <c r="L226" s="25">
        <v>200000.0</v>
      </c>
      <c r="M226" s="25">
        <v>9.0</v>
      </c>
      <c r="N226" s="25">
        <v>1597221.0</v>
      </c>
      <c r="O226" s="25">
        <v>0.0</v>
      </c>
      <c r="P226" s="25">
        <v>0.0</v>
      </c>
      <c r="Q226" s="25">
        <v>1.0</v>
      </c>
      <c r="R226" s="25">
        <v>104791.5</v>
      </c>
      <c r="S226" s="25">
        <v>3.0</v>
      </c>
      <c r="T226" s="25">
        <v>1013789.0</v>
      </c>
      <c r="U226" s="30">
        <f t="shared" ref="U226:V226" si="275">SUM(C226+G226+I226+K226+M226+O226+Q226+S226+E226)</f>
        <v>285</v>
      </c>
      <c r="V226" s="31">
        <f t="shared" si="275"/>
        <v>57660884.75</v>
      </c>
      <c r="W226" s="51">
        <f>U226-'Single-Family'!U213</f>
        <v>82</v>
      </c>
      <c r="X226" s="52">
        <f>W226/'Single-Family'!U213</f>
        <v>0.4039408867</v>
      </c>
      <c r="Y226" s="53">
        <f>V226-'Single-Family'!V213</f>
        <v>18371776.25</v>
      </c>
      <c r="Z226" s="52">
        <f>Y226/'Single-Family'!V213</f>
        <v>0.4676048134</v>
      </c>
      <c r="AA226" s="53">
        <f t="shared" ref="AA226:AA236" si="277">AA225+Y226</f>
        <v>27314550.24</v>
      </c>
      <c r="AB226" s="38"/>
      <c r="AC226" s="37">
        <v>4.326238524E7</v>
      </c>
      <c r="AD226" s="37">
        <v>5.766088475E7</v>
      </c>
      <c r="AE226" s="37">
        <v>6.3920969989999995E7</v>
      </c>
      <c r="AF226" s="37">
        <v>8.447672144999999E7</v>
      </c>
      <c r="AG226" s="37">
        <v>5.746306413E7</v>
      </c>
      <c r="AH226" s="37">
        <v>7.610175569999999E7</v>
      </c>
      <c r="AI226" s="37">
        <v>5.077285907000001E7</v>
      </c>
      <c r="AJ226" s="37">
        <v>5.379461475E7</v>
      </c>
      <c r="AK226" s="37">
        <v>5.9624395900000006E7</v>
      </c>
      <c r="AL226" s="37">
        <v>6.732104482E7</v>
      </c>
      <c r="AM226" s="37">
        <v>5.571583036E7</v>
      </c>
      <c r="AN226" s="37">
        <v>5.140478531E7</v>
      </c>
      <c r="AO226" s="38"/>
      <c r="AP226" s="38"/>
      <c r="AQ226" s="38"/>
      <c r="AR226" s="38"/>
    </row>
    <row r="227" ht="12.75" customHeight="1">
      <c r="A227" s="15" t="s">
        <v>21</v>
      </c>
      <c r="B227" s="24">
        <v>2021.0</v>
      </c>
      <c r="C227" s="25">
        <v>10.0</v>
      </c>
      <c r="D227" s="25">
        <v>1766129.58</v>
      </c>
      <c r="E227" s="25">
        <v>6.0</v>
      </c>
      <c r="F227" s="25">
        <v>2507082.0</v>
      </c>
      <c r="G227" s="25">
        <v>150.0</v>
      </c>
      <c r="H227" s="25">
        <v>2.2948066E7</v>
      </c>
      <c r="I227" s="25">
        <v>109.0</v>
      </c>
      <c r="J227" s="25">
        <v>3.0660847409999996E7</v>
      </c>
      <c r="K227" s="25">
        <v>1.0</v>
      </c>
      <c r="L227" s="25">
        <v>250000.0</v>
      </c>
      <c r="M227" s="25">
        <v>4.0</v>
      </c>
      <c r="N227" s="25">
        <v>1112952.0</v>
      </c>
      <c r="O227" s="25">
        <v>1.0</v>
      </c>
      <c r="P227" s="25">
        <v>400000.0</v>
      </c>
      <c r="Q227" s="25">
        <v>4.0</v>
      </c>
      <c r="R227" s="25">
        <v>715876.0</v>
      </c>
      <c r="S227" s="25">
        <v>14.0</v>
      </c>
      <c r="T227" s="25">
        <v>3560017.0</v>
      </c>
      <c r="U227" s="30">
        <f t="shared" ref="U227:V227" si="276">SUM(C227+G227+I227+K227+M227+O227+Q227+S227+E227)</f>
        <v>299</v>
      </c>
      <c r="V227" s="31">
        <f t="shared" si="276"/>
        <v>63920969.99</v>
      </c>
      <c r="W227" s="51">
        <f>U227-'Single-Family'!U214</f>
        <v>2</v>
      </c>
      <c r="X227" s="52">
        <f>W227/'Single-Family'!U214</f>
        <v>0.006734006734</v>
      </c>
      <c r="Y227" s="53">
        <f>V227-'Single-Family'!V214</f>
        <v>3292111.08</v>
      </c>
      <c r="Z227" s="52">
        <f>Y227/'Single-Family'!V214</f>
        <v>0.0542994069</v>
      </c>
      <c r="AA227" s="53">
        <f t="shared" si="277"/>
        <v>30606661.32</v>
      </c>
      <c r="AB227" s="38"/>
      <c r="AC227" s="57">
        <f t="shared" ref="AC227:AN227" si="278">AC226/$AC$137</f>
        <v>43.26238524</v>
      </c>
      <c r="AD227" s="57">
        <f t="shared" si="278"/>
        <v>57.66088475</v>
      </c>
      <c r="AE227" s="57">
        <f t="shared" si="278"/>
        <v>63.92096999</v>
      </c>
      <c r="AF227" s="57">
        <f t="shared" si="278"/>
        <v>84.47672145</v>
      </c>
      <c r="AG227" s="57">
        <f t="shared" si="278"/>
        <v>57.46306413</v>
      </c>
      <c r="AH227" s="57">
        <f t="shared" si="278"/>
        <v>76.1017557</v>
      </c>
      <c r="AI227" s="57">
        <f t="shared" si="278"/>
        <v>50.77285907</v>
      </c>
      <c r="AJ227" s="57">
        <f t="shared" si="278"/>
        <v>53.79461475</v>
      </c>
      <c r="AK227" s="57">
        <f t="shared" si="278"/>
        <v>59.6243959</v>
      </c>
      <c r="AL227" s="57">
        <f t="shared" si="278"/>
        <v>67.32104482</v>
      </c>
      <c r="AM227" s="57">
        <f t="shared" si="278"/>
        <v>55.71583036</v>
      </c>
      <c r="AN227" s="57">
        <f t="shared" si="278"/>
        <v>51.40478531</v>
      </c>
      <c r="AO227" s="38"/>
      <c r="AP227" s="38"/>
      <c r="AQ227" s="38"/>
      <c r="AR227" s="38"/>
    </row>
    <row r="228" ht="12.75" customHeight="1">
      <c r="A228" s="15" t="s">
        <v>22</v>
      </c>
      <c r="B228" s="24">
        <v>2021.0</v>
      </c>
      <c r="C228" s="25">
        <v>7.0</v>
      </c>
      <c r="D228" s="25">
        <v>1620812.0</v>
      </c>
      <c r="E228" s="25">
        <v>9.0</v>
      </c>
      <c r="F228" s="25">
        <v>2540700.0</v>
      </c>
      <c r="G228" s="25">
        <v>216.0</v>
      </c>
      <c r="H228" s="25">
        <v>3.2938113E7</v>
      </c>
      <c r="I228" s="25">
        <v>149.0</v>
      </c>
      <c r="J228" s="25">
        <v>4.2196931449999996E7</v>
      </c>
      <c r="K228" s="25">
        <v>1.0</v>
      </c>
      <c r="L228" s="25">
        <v>214800.0</v>
      </c>
      <c r="M228" s="25">
        <v>8.0</v>
      </c>
      <c r="N228" s="25">
        <v>2444824.0</v>
      </c>
      <c r="O228" s="25">
        <v>1.0</v>
      </c>
      <c r="P228" s="25">
        <v>350000.0</v>
      </c>
      <c r="Q228" s="25">
        <v>4.0</v>
      </c>
      <c r="R228" s="25">
        <v>468080.0</v>
      </c>
      <c r="S228" s="25">
        <v>5.0</v>
      </c>
      <c r="T228" s="25">
        <v>1702461.0</v>
      </c>
      <c r="U228" s="30">
        <f t="shared" ref="U228:V228" si="279">SUM(C228+G228+I228+K228+M228+O228+Q228+S228+E228)</f>
        <v>400</v>
      </c>
      <c r="V228" s="31">
        <f t="shared" si="279"/>
        <v>84476721.45</v>
      </c>
      <c r="W228" s="51">
        <f>U228-'Single-Family'!U215</f>
        <v>215</v>
      </c>
      <c r="X228" s="52">
        <f>W228/'Single-Family'!U215</f>
        <v>1.162162162</v>
      </c>
      <c r="Y228" s="53">
        <f>V228-'Single-Family'!V215</f>
        <v>43634384.42</v>
      </c>
      <c r="Z228" s="52">
        <f>Y228/'Single-Family'!V215</f>
        <v>1.068361597</v>
      </c>
      <c r="AA228" s="53">
        <f t="shared" si="277"/>
        <v>74241045.74</v>
      </c>
      <c r="AB228" s="38"/>
      <c r="AC228" s="38"/>
      <c r="AD228" s="38"/>
      <c r="AE228" s="38"/>
      <c r="AF228" s="38"/>
      <c r="AG228" s="38"/>
      <c r="AH228" s="38"/>
      <c r="AI228" s="38"/>
      <c r="AJ228" s="38"/>
      <c r="AK228" s="38"/>
      <c r="AL228" s="38"/>
      <c r="AM228" s="38"/>
      <c r="AN228" s="38"/>
      <c r="AO228" s="38"/>
      <c r="AP228" s="38"/>
      <c r="AQ228" s="38"/>
      <c r="AR228" s="38"/>
    </row>
    <row r="229" ht="12.75" customHeight="1">
      <c r="A229" s="15" t="s">
        <v>23</v>
      </c>
      <c r="B229" s="24">
        <v>2021.0</v>
      </c>
      <c r="C229" s="25">
        <v>7.0</v>
      </c>
      <c r="D229" s="25">
        <v>1515889.6</v>
      </c>
      <c r="E229" s="25">
        <v>0.0</v>
      </c>
      <c r="F229" s="25">
        <v>0.0</v>
      </c>
      <c r="G229" s="25">
        <v>210.0</v>
      </c>
      <c r="H229" s="25">
        <v>2.1962547E7</v>
      </c>
      <c r="I229" s="25">
        <v>100.0</v>
      </c>
      <c r="J229" s="25">
        <v>2.676066928E7</v>
      </c>
      <c r="K229" s="25">
        <v>3.0</v>
      </c>
      <c r="L229" s="25">
        <v>1310000.0</v>
      </c>
      <c r="M229" s="25">
        <v>15.0</v>
      </c>
      <c r="N229" s="25">
        <v>4203482.0</v>
      </c>
      <c r="O229" s="25">
        <v>1.0</v>
      </c>
      <c r="P229" s="25">
        <v>67000.0</v>
      </c>
      <c r="Q229" s="25">
        <v>4.0</v>
      </c>
      <c r="R229" s="25">
        <v>806613.25</v>
      </c>
      <c r="S229" s="25">
        <v>3.0</v>
      </c>
      <c r="T229" s="25">
        <v>836863.0</v>
      </c>
      <c r="U229" s="30">
        <f t="shared" ref="U229:V229" si="280">SUM(C229+G229+I229+K229+M229+O229+Q229+S229+E229)</f>
        <v>343</v>
      </c>
      <c r="V229" s="31">
        <f t="shared" si="280"/>
        <v>57463064.13</v>
      </c>
      <c r="W229" s="51">
        <f>U229-'Single-Family'!U216</f>
        <v>98</v>
      </c>
      <c r="X229" s="52">
        <f>W229/'Single-Family'!U216</f>
        <v>0.4</v>
      </c>
      <c r="Y229" s="53">
        <f>V229-'Single-Family'!V216</f>
        <v>9823885.85</v>
      </c>
      <c r="Z229" s="52">
        <f>Y229/'Single-Family'!V216</f>
        <v>0.206214427</v>
      </c>
      <c r="AA229" s="53">
        <f t="shared" si="277"/>
        <v>84064931.59</v>
      </c>
      <c r="AB229" s="38"/>
      <c r="AC229" s="38"/>
      <c r="AD229" s="38"/>
      <c r="AE229" s="38"/>
      <c r="AF229" s="38"/>
      <c r="AG229" s="38"/>
      <c r="AH229" s="38"/>
      <c r="AI229" s="38"/>
      <c r="AJ229" s="38"/>
      <c r="AK229" s="38"/>
      <c r="AL229" s="38"/>
      <c r="AM229" s="38"/>
      <c r="AN229" s="38"/>
      <c r="AO229" s="38"/>
      <c r="AP229" s="38"/>
      <c r="AQ229" s="38"/>
      <c r="AR229" s="38"/>
    </row>
    <row r="230" ht="12.75" customHeight="1">
      <c r="A230" s="15" t="s">
        <v>32</v>
      </c>
      <c r="B230" s="24">
        <v>2021.0</v>
      </c>
      <c r="C230" s="25">
        <v>4.0</v>
      </c>
      <c r="D230" s="25">
        <v>657818.41</v>
      </c>
      <c r="E230" s="25">
        <v>6.0</v>
      </c>
      <c r="F230" s="25">
        <v>1320483.0</v>
      </c>
      <c r="G230" s="25">
        <v>179.0</v>
      </c>
      <c r="H230" s="25">
        <v>2.5976791E7</v>
      </c>
      <c r="I230" s="25">
        <v>150.0</v>
      </c>
      <c r="J230" s="25">
        <v>4.364917603999999E7</v>
      </c>
      <c r="K230" s="25">
        <v>0.0</v>
      </c>
      <c r="L230" s="25">
        <v>0.0</v>
      </c>
      <c r="M230" s="25">
        <v>8.0</v>
      </c>
      <c r="N230" s="25">
        <v>2558984.0</v>
      </c>
      <c r="O230" s="25">
        <v>1.0</v>
      </c>
      <c r="P230" s="25">
        <v>335000.0</v>
      </c>
      <c r="Q230" s="25">
        <v>5.0</v>
      </c>
      <c r="R230" s="25">
        <v>737419.25</v>
      </c>
      <c r="S230" s="25">
        <v>3.0</v>
      </c>
      <c r="T230" s="25">
        <v>866084.0</v>
      </c>
      <c r="U230" s="30">
        <f t="shared" ref="U230:V230" si="281">SUM(C230+G230+I230+K230+M230+O230+Q230+S230+E230)</f>
        <v>356</v>
      </c>
      <c r="V230" s="31">
        <f t="shared" si="281"/>
        <v>76101755.7</v>
      </c>
      <c r="W230" s="51">
        <f>U230-'Single-Family'!U217</f>
        <v>48</v>
      </c>
      <c r="X230" s="52">
        <f>W230/'Single-Family'!U217</f>
        <v>0.1558441558</v>
      </c>
      <c r="Y230" s="53">
        <f>V230-'Single-Family'!V217</f>
        <v>15540414.65</v>
      </c>
      <c r="Z230" s="52">
        <f>Y230/'Single-Family'!V217</f>
        <v>0.2566061844</v>
      </c>
      <c r="AA230" s="53">
        <f t="shared" si="277"/>
        <v>99605346.24</v>
      </c>
      <c r="AB230" s="38"/>
      <c r="AC230" s="38"/>
      <c r="AD230" s="38"/>
      <c r="AE230" s="38"/>
      <c r="AF230" s="38"/>
      <c r="AG230" s="38"/>
      <c r="AH230" s="38"/>
      <c r="AI230" s="38"/>
      <c r="AJ230" s="38"/>
      <c r="AK230" s="38"/>
      <c r="AL230" s="38"/>
      <c r="AM230" s="38"/>
      <c r="AN230" s="38"/>
      <c r="AO230" s="38"/>
      <c r="AP230" s="38"/>
      <c r="AQ230" s="38"/>
      <c r="AR230" s="38"/>
    </row>
    <row r="231" ht="12.75" customHeight="1">
      <c r="A231" s="15" t="s">
        <v>25</v>
      </c>
      <c r="B231" s="24">
        <v>2021.0</v>
      </c>
      <c r="C231" s="25">
        <v>8.0</v>
      </c>
      <c r="D231" s="25">
        <v>1548813.09</v>
      </c>
      <c r="E231" s="25">
        <v>12.0</v>
      </c>
      <c r="F231" s="25">
        <v>2931562.0</v>
      </c>
      <c r="G231" s="25">
        <v>97.0</v>
      </c>
      <c r="H231" s="25">
        <v>1.7714023E7</v>
      </c>
      <c r="I231" s="25">
        <v>82.0</v>
      </c>
      <c r="J231" s="25">
        <v>2.5117046980000004E7</v>
      </c>
      <c r="K231" s="25">
        <v>2.0</v>
      </c>
      <c r="L231" s="25">
        <v>1100000.0</v>
      </c>
      <c r="M231" s="25">
        <v>6.0</v>
      </c>
      <c r="N231" s="25">
        <v>1254827.0</v>
      </c>
      <c r="O231" s="25">
        <v>0.0</v>
      </c>
      <c r="P231" s="25">
        <v>0.0</v>
      </c>
      <c r="Q231" s="25">
        <v>0.0</v>
      </c>
      <c r="R231" s="25">
        <v>0.0</v>
      </c>
      <c r="S231" s="25">
        <v>6.0</v>
      </c>
      <c r="T231" s="25">
        <v>1106587.0</v>
      </c>
      <c r="U231" s="30">
        <f t="shared" ref="U231:V231" si="282">SUM(C231+G231+I231+K231+M231+O231+Q231+S231+E231)</f>
        <v>213</v>
      </c>
      <c r="V231" s="31">
        <f t="shared" si="282"/>
        <v>50772859.07</v>
      </c>
      <c r="W231" s="51">
        <f>U231-'Single-Family'!U218</f>
        <v>-103</v>
      </c>
      <c r="X231" s="52">
        <f>W231/'Single-Family'!U218</f>
        <v>-0.3259493671</v>
      </c>
      <c r="Y231" s="53">
        <f>V231-'Single-Family'!V218</f>
        <v>-12623066.9</v>
      </c>
      <c r="Z231" s="52">
        <f>Y231/'Single-Family'!V218</f>
        <v>-0.1991147965</v>
      </c>
      <c r="AA231" s="53">
        <f t="shared" si="277"/>
        <v>86982279.34</v>
      </c>
      <c r="AB231" s="38"/>
      <c r="AC231" s="38"/>
      <c r="AD231" s="38"/>
      <c r="AE231" s="38"/>
      <c r="AF231" s="38"/>
      <c r="AG231" s="38"/>
      <c r="AH231" s="38"/>
      <c r="AI231" s="38"/>
      <c r="AJ231" s="38"/>
      <c r="AK231" s="38"/>
      <c r="AL231" s="38"/>
      <c r="AM231" s="38"/>
      <c r="AN231" s="38"/>
      <c r="AO231" s="38"/>
      <c r="AP231" s="38"/>
      <c r="AQ231" s="38"/>
      <c r="AR231" s="38"/>
    </row>
    <row r="232" ht="12.75" customHeight="1">
      <c r="A232" s="15" t="s">
        <v>26</v>
      </c>
      <c r="B232" s="24">
        <v>2021.0</v>
      </c>
      <c r="C232" s="25">
        <v>5.0</v>
      </c>
      <c r="D232" s="25">
        <v>1174079.0</v>
      </c>
      <c r="E232" s="25">
        <v>1.0</v>
      </c>
      <c r="F232" s="25">
        <v>980000.0</v>
      </c>
      <c r="G232" s="25">
        <v>116.0</v>
      </c>
      <c r="H232" s="25">
        <v>1.6735674E7</v>
      </c>
      <c r="I232" s="25">
        <v>114.0</v>
      </c>
      <c r="J232" s="25">
        <v>3.175014175E7</v>
      </c>
      <c r="K232" s="25">
        <v>1.0</v>
      </c>
      <c r="L232" s="25">
        <v>425000.0</v>
      </c>
      <c r="M232" s="25">
        <v>6.0</v>
      </c>
      <c r="N232" s="25">
        <v>1551158.0</v>
      </c>
      <c r="O232" s="25">
        <v>2.0</v>
      </c>
      <c r="P232" s="25">
        <v>355000.0</v>
      </c>
      <c r="Q232" s="25">
        <v>0.0</v>
      </c>
      <c r="R232" s="25">
        <v>0.0</v>
      </c>
      <c r="S232" s="25">
        <v>3.0</v>
      </c>
      <c r="T232" s="25">
        <v>823562.0</v>
      </c>
      <c r="U232" s="30">
        <f t="shared" ref="U232:V232" si="283">SUM(C232+G232+I232+K232+M232+O232+Q232+S232+E232)</f>
        <v>248</v>
      </c>
      <c r="V232" s="31">
        <f t="shared" si="283"/>
        <v>53794614.75</v>
      </c>
      <c r="W232" s="51">
        <f>U232-'Single-Family'!U219</f>
        <v>-96</v>
      </c>
      <c r="X232" s="52">
        <f>W232/'Single-Family'!U219</f>
        <v>-0.2790697674</v>
      </c>
      <c r="Y232" s="53">
        <f>V232-'Single-Family'!V219</f>
        <v>-13768087.41</v>
      </c>
      <c r="Z232" s="52">
        <f>Y232/'Single-Family'!V219</f>
        <v>-0.2037823676</v>
      </c>
      <c r="AA232" s="53">
        <f t="shared" si="277"/>
        <v>73214191.93</v>
      </c>
      <c r="AB232" s="38"/>
      <c r="AC232" s="38"/>
      <c r="AD232" s="38"/>
      <c r="AE232" s="38"/>
      <c r="AF232" s="38"/>
      <c r="AG232" s="38"/>
      <c r="AH232" s="38"/>
      <c r="AI232" s="38"/>
      <c r="AJ232" s="38"/>
      <c r="AK232" s="38"/>
      <c r="AL232" s="38"/>
      <c r="AM232" s="38"/>
      <c r="AN232" s="38"/>
      <c r="AO232" s="38"/>
      <c r="AP232" s="38"/>
      <c r="AQ232" s="38"/>
      <c r="AR232" s="38"/>
    </row>
    <row r="233" ht="12.75" customHeight="1">
      <c r="A233" s="15" t="s">
        <v>27</v>
      </c>
      <c r="B233" s="24">
        <v>2021.0</v>
      </c>
      <c r="C233" s="25">
        <v>17.0</v>
      </c>
      <c r="D233" s="25">
        <v>3122324.99</v>
      </c>
      <c r="E233" s="25">
        <v>6.0</v>
      </c>
      <c r="F233" s="25">
        <v>1571054.0</v>
      </c>
      <c r="G233" s="25">
        <v>103.0</v>
      </c>
      <c r="H233" s="25">
        <v>1.6984617E7</v>
      </c>
      <c r="I233" s="25">
        <v>116.0</v>
      </c>
      <c r="J233" s="25">
        <v>3.1389942910000004E7</v>
      </c>
      <c r="K233" s="25">
        <v>3.0</v>
      </c>
      <c r="L233" s="25">
        <v>1000000.0</v>
      </c>
      <c r="M233" s="25">
        <v>7.0</v>
      </c>
      <c r="N233" s="25">
        <v>1788896.0</v>
      </c>
      <c r="O233" s="25">
        <v>3.0</v>
      </c>
      <c r="P233" s="25">
        <v>1365000.0</v>
      </c>
      <c r="Q233" s="25">
        <v>0.0</v>
      </c>
      <c r="R233" s="25">
        <v>0.0</v>
      </c>
      <c r="S233" s="25">
        <v>9.0</v>
      </c>
      <c r="T233" s="25">
        <v>2402561.0</v>
      </c>
      <c r="U233" s="30">
        <f t="shared" ref="U233:V233" si="284">SUM(C233+G233+I233+K233+M233+O233+Q233+S233+E233)</f>
        <v>264</v>
      </c>
      <c r="V233" s="31">
        <f t="shared" si="284"/>
        <v>59624395.9</v>
      </c>
      <c r="W233" s="51">
        <f>U233-'Single-Family'!U220</f>
        <v>-6</v>
      </c>
      <c r="X233" s="52">
        <f>W233/'Single-Family'!U220</f>
        <v>-0.02222222222</v>
      </c>
      <c r="Y233" s="53">
        <f>V233-'Single-Family'!V220</f>
        <v>6068885.57</v>
      </c>
      <c r="Z233" s="52">
        <f>Y233/'Single-Family'!V220</f>
        <v>0.1133195358</v>
      </c>
      <c r="AA233" s="53">
        <f t="shared" si="277"/>
        <v>79283077.5</v>
      </c>
      <c r="AB233" s="38"/>
      <c r="AC233" s="38"/>
      <c r="AD233" s="38"/>
      <c r="AE233" s="38"/>
      <c r="AF233" s="38"/>
      <c r="AG233" s="38"/>
      <c r="AH233" s="38"/>
      <c r="AI233" s="38"/>
      <c r="AJ233" s="38"/>
      <c r="AK233" s="38"/>
      <c r="AL233" s="38"/>
      <c r="AM233" s="38"/>
      <c r="AN233" s="38"/>
      <c r="AO233" s="38"/>
      <c r="AP233" s="38"/>
      <c r="AQ233" s="38"/>
      <c r="AR233" s="38"/>
    </row>
    <row r="234" ht="12.75" customHeight="1">
      <c r="A234" s="15" t="s">
        <v>28</v>
      </c>
      <c r="B234" s="24">
        <v>2021.0</v>
      </c>
      <c r="C234" s="25">
        <v>5.0</v>
      </c>
      <c r="D234" s="25">
        <v>981331.0</v>
      </c>
      <c r="E234" s="25">
        <v>9.0</v>
      </c>
      <c r="F234" s="25">
        <v>2485285.0</v>
      </c>
      <c r="G234" s="25">
        <v>117.0</v>
      </c>
      <c r="H234" s="25">
        <v>1.9419031E7</v>
      </c>
      <c r="I234" s="25">
        <v>146.0</v>
      </c>
      <c r="J234" s="25">
        <v>4.105708882E7</v>
      </c>
      <c r="K234" s="25">
        <v>1.0</v>
      </c>
      <c r="L234" s="25">
        <v>376000.0</v>
      </c>
      <c r="M234" s="25">
        <v>10.0</v>
      </c>
      <c r="N234" s="25">
        <v>2488063.0</v>
      </c>
      <c r="O234" s="25">
        <v>1.0</v>
      </c>
      <c r="P234" s="25">
        <v>330000.0</v>
      </c>
      <c r="Q234" s="25">
        <v>0.0</v>
      </c>
      <c r="R234" s="25">
        <v>0.0</v>
      </c>
      <c r="S234" s="25">
        <v>1.0</v>
      </c>
      <c r="T234" s="25">
        <v>184246.0</v>
      </c>
      <c r="U234" s="30">
        <f t="shared" ref="U234:V234" si="285">SUM(C234+G234+I234+K234+M234+O234+Q234+S234+E234)</f>
        <v>290</v>
      </c>
      <c r="V234" s="31">
        <f t="shared" si="285"/>
        <v>67321044.82</v>
      </c>
      <c r="W234" s="51">
        <f>U234-'Single-Family'!U221</f>
        <v>-15</v>
      </c>
      <c r="X234" s="52">
        <f>W234/'Single-Family'!U221</f>
        <v>-0.04918032787</v>
      </c>
      <c r="Y234" s="53">
        <f>V234-'Single-Family'!V221</f>
        <v>2972660.19</v>
      </c>
      <c r="Z234" s="52">
        <f>Y234/'Single-Family'!V221</f>
        <v>0.04619634521</v>
      </c>
      <c r="AA234" s="53">
        <f t="shared" si="277"/>
        <v>82255737.69</v>
      </c>
      <c r="AB234" s="38"/>
      <c r="AC234" s="38"/>
      <c r="AD234" s="38"/>
      <c r="AE234" s="38"/>
      <c r="AF234" s="38"/>
      <c r="AG234" s="38"/>
      <c r="AH234" s="38"/>
      <c r="AI234" s="38"/>
      <c r="AJ234" s="38"/>
      <c r="AK234" s="38"/>
      <c r="AL234" s="38"/>
      <c r="AM234" s="38"/>
      <c r="AN234" s="38"/>
      <c r="AO234" s="38"/>
      <c r="AP234" s="38"/>
      <c r="AQ234" s="38"/>
      <c r="AR234" s="38"/>
    </row>
    <row r="235" ht="12.75" customHeight="1">
      <c r="A235" s="15" t="s">
        <v>29</v>
      </c>
      <c r="B235" s="24">
        <v>2021.0</v>
      </c>
      <c r="C235" s="25">
        <v>11.0</v>
      </c>
      <c r="D235" s="25">
        <v>2168313.0</v>
      </c>
      <c r="E235" s="25">
        <v>9.0</v>
      </c>
      <c r="F235" s="25">
        <v>2459411.0</v>
      </c>
      <c r="G235" s="25">
        <v>107.0</v>
      </c>
      <c r="H235" s="25">
        <v>1.7602777E7</v>
      </c>
      <c r="I235" s="25">
        <v>116.0</v>
      </c>
      <c r="J235" s="25">
        <v>2.875864736E7</v>
      </c>
      <c r="K235" s="25">
        <v>1.0</v>
      </c>
      <c r="L235" s="25">
        <v>900000.0</v>
      </c>
      <c r="M235" s="25">
        <v>6.0</v>
      </c>
      <c r="N235" s="25">
        <v>1984595.0</v>
      </c>
      <c r="O235" s="25">
        <v>2.0</v>
      </c>
      <c r="P235" s="25">
        <v>700000.0</v>
      </c>
      <c r="Q235" s="25">
        <v>0.0</v>
      </c>
      <c r="R235" s="25">
        <v>0.0</v>
      </c>
      <c r="S235" s="25">
        <v>4.0</v>
      </c>
      <c r="T235" s="25">
        <v>1142087.0</v>
      </c>
      <c r="U235" s="30">
        <f t="shared" ref="U235:V235" si="286">SUM(C235+G235+I235+K235+M235+O235+Q235+S235+E235)</f>
        <v>256</v>
      </c>
      <c r="V235" s="31">
        <f t="shared" si="286"/>
        <v>55715830.36</v>
      </c>
      <c r="W235" s="51">
        <f>U235-'Single-Family'!U222</f>
        <v>-15</v>
      </c>
      <c r="X235" s="52">
        <f>W235/'Single-Family'!U222</f>
        <v>-0.05535055351</v>
      </c>
      <c r="Y235" s="53">
        <f>V235-'Single-Family'!V222</f>
        <v>7532107.44</v>
      </c>
      <c r="Z235" s="52">
        <f>Y235/'Single-Family'!V222</f>
        <v>0.1563205785</v>
      </c>
      <c r="AA235" s="53">
        <f t="shared" si="277"/>
        <v>89787845.13</v>
      </c>
      <c r="AB235" s="38"/>
      <c r="AC235" s="38"/>
      <c r="AD235" s="38"/>
      <c r="AE235" s="38"/>
      <c r="AF235" s="38"/>
      <c r="AG235" s="38"/>
      <c r="AH235" s="38"/>
      <c r="AI235" s="38"/>
      <c r="AJ235" s="38"/>
      <c r="AK235" s="38"/>
      <c r="AL235" s="38"/>
      <c r="AM235" s="38"/>
      <c r="AN235" s="38"/>
      <c r="AO235" s="38"/>
      <c r="AP235" s="38"/>
      <c r="AQ235" s="38"/>
      <c r="AR235" s="38"/>
    </row>
    <row r="236" ht="12.75" customHeight="1">
      <c r="A236" s="15" t="s">
        <v>30</v>
      </c>
      <c r="B236" s="24">
        <v>2021.0</v>
      </c>
      <c r="C236" s="25">
        <v>8.0</v>
      </c>
      <c r="D236" s="25">
        <v>1773636.0</v>
      </c>
      <c r="E236" s="25">
        <v>4.0</v>
      </c>
      <c r="F236" s="25">
        <v>2970000.0</v>
      </c>
      <c r="G236" s="25">
        <v>116.0</v>
      </c>
      <c r="H236" s="25">
        <v>2.0071306E7</v>
      </c>
      <c r="I236" s="25">
        <v>82.0</v>
      </c>
      <c r="J236" s="25">
        <v>2.3394079310000002E7</v>
      </c>
      <c r="K236" s="25">
        <v>1.0</v>
      </c>
      <c r="L236" s="25">
        <v>400000.0</v>
      </c>
      <c r="M236" s="25">
        <v>7.0</v>
      </c>
      <c r="N236" s="25">
        <v>2023673.0</v>
      </c>
      <c r="O236" s="25">
        <v>0.0</v>
      </c>
      <c r="P236" s="25">
        <v>0.0</v>
      </c>
      <c r="Q236" s="25">
        <v>4.0</v>
      </c>
      <c r="R236" s="25">
        <v>0.0</v>
      </c>
      <c r="S236" s="25">
        <v>3.0</v>
      </c>
      <c r="T236" s="25">
        <v>772091.0</v>
      </c>
      <c r="U236" s="30">
        <f t="shared" ref="U236:V236" si="287">SUM(C236+G236+I236+K236+M236+O236+Q236+S236+E236)</f>
        <v>225</v>
      </c>
      <c r="V236" s="31">
        <f t="shared" si="287"/>
        <v>51404785.31</v>
      </c>
      <c r="W236" s="51">
        <f>U236-'Single-Family'!U223</f>
        <v>-40</v>
      </c>
      <c r="X236" s="52">
        <f>W236/'Single-Family'!U223</f>
        <v>-0.1509433962</v>
      </c>
      <c r="Y236" s="53">
        <f>V236-'Single-Family'!V223</f>
        <v>-4034990.44</v>
      </c>
      <c r="Z236" s="52">
        <f>Y236/'Single-Family'!V223</f>
        <v>-0.07278150724</v>
      </c>
      <c r="AA236" s="53">
        <f t="shared" si="277"/>
        <v>85752854.69</v>
      </c>
      <c r="AB236" s="38"/>
      <c r="AC236" s="38"/>
      <c r="AD236" s="38"/>
      <c r="AE236" s="38"/>
      <c r="AF236" s="38"/>
      <c r="AG236" s="38"/>
      <c r="AH236" s="38"/>
      <c r="AI236" s="38"/>
      <c r="AJ236" s="38"/>
      <c r="AK236" s="38"/>
      <c r="AL236" s="38"/>
      <c r="AM236" s="38"/>
      <c r="AN236" s="38"/>
      <c r="AO236" s="38"/>
      <c r="AP236" s="38"/>
      <c r="AQ236" s="38"/>
      <c r="AR236" s="38"/>
    </row>
    <row r="237" ht="12.75" customHeight="1">
      <c r="A237" s="23" t="s">
        <v>31</v>
      </c>
      <c r="B237" s="71">
        <v>2021.0</v>
      </c>
      <c r="C237" s="83">
        <f t="shared" ref="C237:V237" si="288">SUM(C225:C236)</f>
        <v>91</v>
      </c>
      <c r="D237" s="42">
        <f t="shared" si="288"/>
        <v>18560257.56</v>
      </c>
      <c r="E237" s="83">
        <f t="shared" si="288"/>
        <v>65</v>
      </c>
      <c r="F237" s="42">
        <f t="shared" si="288"/>
        <v>20625577</v>
      </c>
      <c r="G237" s="83">
        <f t="shared" si="288"/>
        <v>1687</v>
      </c>
      <c r="H237" s="42">
        <f t="shared" si="288"/>
        <v>255820030</v>
      </c>
      <c r="I237" s="83">
        <f t="shared" si="288"/>
        <v>1337</v>
      </c>
      <c r="J237" s="42">
        <f t="shared" si="288"/>
        <v>372676279.9</v>
      </c>
      <c r="K237" s="83">
        <f t="shared" si="288"/>
        <v>18</v>
      </c>
      <c r="L237" s="42">
        <f t="shared" si="288"/>
        <v>6975800</v>
      </c>
      <c r="M237" s="83">
        <f t="shared" si="288"/>
        <v>91</v>
      </c>
      <c r="N237" s="42">
        <f t="shared" si="288"/>
        <v>24278643</v>
      </c>
      <c r="O237" s="83">
        <f t="shared" si="288"/>
        <v>13</v>
      </c>
      <c r="P237" s="42">
        <f t="shared" si="288"/>
        <v>4552000</v>
      </c>
      <c r="Q237" s="83">
        <f t="shared" si="288"/>
        <v>23</v>
      </c>
      <c r="R237" s="42">
        <f t="shared" si="288"/>
        <v>3045726</v>
      </c>
      <c r="S237" s="83">
        <f t="shared" si="288"/>
        <v>56</v>
      </c>
      <c r="T237" s="45">
        <f t="shared" si="288"/>
        <v>14984998</v>
      </c>
      <c r="U237" s="46">
        <f t="shared" si="288"/>
        <v>3381</v>
      </c>
      <c r="V237" s="47">
        <f t="shared" si="288"/>
        <v>721519311.5</v>
      </c>
      <c r="W237" s="54">
        <f>U237-'Single-Family'!U224</f>
        <v>207</v>
      </c>
      <c r="X237" s="55">
        <f>W237/'Single-Family'!U224</f>
        <v>0.0652173913</v>
      </c>
      <c r="Y237" s="56">
        <f>V237-'Single-Family'!V224</f>
        <v>85752854.69</v>
      </c>
      <c r="Z237" s="55">
        <f>Y237/'Single-Family'!V224</f>
        <v>0.1348810617</v>
      </c>
      <c r="AA237" s="56">
        <f t="shared" ref="AA237:AA238" si="290">Y237</f>
        <v>85752854.69</v>
      </c>
      <c r="AB237" s="38"/>
      <c r="AC237" s="38"/>
      <c r="AD237" s="38"/>
      <c r="AE237" s="38"/>
      <c r="AF237" s="38"/>
      <c r="AG237" s="38"/>
      <c r="AH237" s="38"/>
      <c r="AI237" s="38"/>
      <c r="AJ237" s="38"/>
      <c r="AK237" s="38"/>
      <c r="AL237" s="38"/>
      <c r="AM237" s="38"/>
      <c r="AN237" s="38"/>
      <c r="AO237" s="38"/>
      <c r="AP237" s="38"/>
      <c r="AQ237" s="38"/>
      <c r="AR237" s="38"/>
    </row>
    <row r="238" ht="12.75" customHeight="1">
      <c r="A238" s="15" t="s">
        <v>19</v>
      </c>
      <c r="B238" s="24">
        <v>2022.0</v>
      </c>
      <c r="C238" s="84">
        <v>1.0</v>
      </c>
      <c r="D238" s="84">
        <v>115920.0</v>
      </c>
      <c r="E238" s="85">
        <v>3.0</v>
      </c>
      <c r="F238" s="29">
        <v>1115000.0</v>
      </c>
      <c r="G238" s="25">
        <v>60.0</v>
      </c>
      <c r="H238" s="25">
        <v>1.0512927E7</v>
      </c>
      <c r="I238" s="25">
        <v>73.0</v>
      </c>
      <c r="J238" s="25">
        <v>2.199470976E7</v>
      </c>
      <c r="K238" s="25">
        <v>1.0</v>
      </c>
      <c r="L238" s="25">
        <v>400000.0</v>
      </c>
      <c r="M238" s="25">
        <v>2.0</v>
      </c>
      <c r="N238" s="25">
        <v>1019346.0</v>
      </c>
      <c r="O238" s="25">
        <v>0.0</v>
      </c>
      <c r="P238" s="25">
        <v>0.0</v>
      </c>
      <c r="Q238" s="25">
        <v>2.0</v>
      </c>
      <c r="R238" s="25">
        <v>0.0</v>
      </c>
      <c r="S238" s="25">
        <v>1.0</v>
      </c>
      <c r="T238" s="25">
        <v>226400.0</v>
      </c>
      <c r="U238" s="30">
        <f t="shared" ref="U238:V238" si="289">SUM(C238+G238+I238+K238+M238+O238+Q238+S238+E238)</f>
        <v>143</v>
      </c>
      <c r="V238" s="31">
        <f t="shared" si="289"/>
        <v>35384302.76</v>
      </c>
      <c r="W238" s="51">
        <f>U238-'Single-Family'!U225</f>
        <v>-59</v>
      </c>
      <c r="X238" s="52">
        <f>W238/'Single-Family'!U225</f>
        <v>-0.2920792079</v>
      </c>
      <c r="Y238" s="53">
        <f>V238-'Single-Family'!V225</f>
        <v>-7878082.48</v>
      </c>
      <c r="Z238" s="52">
        <f>Y238/'Single-Family'!V225</f>
        <v>-0.1821000492</v>
      </c>
      <c r="AA238" s="53">
        <f t="shared" si="290"/>
        <v>-7878082.48</v>
      </c>
      <c r="AB238" s="38"/>
      <c r="AC238" s="37">
        <f t="array" ref="AC238:AN239">TRANSPOSE(U238:V249)</f>
        <v>143</v>
      </c>
      <c r="AD238" s="37">
        <v>250.0</v>
      </c>
      <c r="AE238" s="37">
        <v>348.0</v>
      </c>
      <c r="AF238" s="37">
        <v>298.0</v>
      </c>
      <c r="AG238" s="37">
        <v>229.0</v>
      </c>
      <c r="AH238" s="37">
        <v>260.0</v>
      </c>
      <c r="AI238" s="37">
        <v>193.0</v>
      </c>
      <c r="AJ238" s="37">
        <v>204.0</v>
      </c>
      <c r="AK238" s="37">
        <v>190.0</v>
      </c>
      <c r="AL238" s="37">
        <v>220.0</v>
      </c>
      <c r="AM238" s="37">
        <v>177.0</v>
      </c>
      <c r="AN238" s="37">
        <v>136.0</v>
      </c>
      <c r="AO238" s="38"/>
      <c r="AP238" s="38"/>
      <c r="AQ238" s="38"/>
      <c r="AR238" s="38"/>
    </row>
    <row r="239" ht="12.75" customHeight="1">
      <c r="A239" s="15" t="s">
        <v>20</v>
      </c>
      <c r="B239" s="24">
        <v>2022.0</v>
      </c>
      <c r="C239" s="26">
        <v>9.0</v>
      </c>
      <c r="D239" s="26">
        <v>1617054.08</v>
      </c>
      <c r="E239" s="86">
        <v>10.0</v>
      </c>
      <c r="F239" s="29">
        <v>1930100.0</v>
      </c>
      <c r="G239" s="25">
        <v>125.0</v>
      </c>
      <c r="H239" s="25">
        <v>2.1085508E7</v>
      </c>
      <c r="I239" s="25">
        <v>90.0</v>
      </c>
      <c r="J239" s="25">
        <v>2.489795538E7</v>
      </c>
      <c r="K239" s="25">
        <v>1.0</v>
      </c>
      <c r="L239" s="25">
        <v>680000.0</v>
      </c>
      <c r="M239" s="25">
        <v>3.0</v>
      </c>
      <c r="N239" s="25">
        <v>628892.0</v>
      </c>
      <c r="O239" s="25">
        <v>2.0</v>
      </c>
      <c r="P239" s="25">
        <v>900000.0</v>
      </c>
      <c r="Q239" s="25">
        <v>1.0</v>
      </c>
      <c r="R239" s="25">
        <v>0.0</v>
      </c>
      <c r="S239" s="25">
        <v>9.0</v>
      </c>
      <c r="T239" s="25">
        <v>2493593.0</v>
      </c>
      <c r="U239" s="30">
        <f t="shared" ref="U239:V239" si="291">SUM(C239+G239+I239+K239+M239+O239+Q239+S239+E239)</f>
        <v>250</v>
      </c>
      <c r="V239" s="31">
        <f t="shared" si="291"/>
        <v>54233102.46</v>
      </c>
      <c r="W239" s="51">
        <f>U239-'Single-Family'!U226</f>
        <v>-35</v>
      </c>
      <c r="X239" s="52">
        <f>W239/'Single-Family'!U226</f>
        <v>-0.1228070175</v>
      </c>
      <c r="Y239" s="53">
        <f>V239-'Single-Family'!V226</f>
        <v>-3427782.29</v>
      </c>
      <c r="Z239" s="52">
        <f>Y239/'Single-Family'!V226</f>
        <v>-0.05944727184</v>
      </c>
      <c r="AA239" s="53">
        <f t="shared" ref="AA239:AA249" si="293">AA238+Y239</f>
        <v>-11305864.77</v>
      </c>
      <c r="AB239" s="38"/>
      <c r="AC239" s="37">
        <v>3.5384302760000005E7</v>
      </c>
      <c r="AD239" s="37">
        <v>5.423310245999999E7</v>
      </c>
      <c r="AE239" s="37">
        <v>8.06307631E7</v>
      </c>
      <c r="AF239" s="37">
        <v>6.799024747E7</v>
      </c>
      <c r="AG239" s="37">
        <v>5.176410541E7</v>
      </c>
      <c r="AH239" s="37">
        <v>5.757339322E7</v>
      </c>
      <c r="AI239" s="37">
        <v>4.321291951E7</v>
      </c>
      <c r="AJ239" s="37">
        <v>4.788815944E7</v>
      </c>
      <c r="AK239" s="37">
        <v>3.975519427E7</v>
      </c>
      <c r="AL239" s="37">
        <v>4.693773767E7</v>
      </c>
      <c r="AM239" s="37">
        <v>3.958474717E7</v>
      </c>
      <c r="AN239" s="37">
        <v>2.903615755E7</v>
      </c>
      <c r="AO239" s="38"/>
      <c r="AP239" s="38"/>
      <c r="AQ239" s="38"/>
      <c r="AR239" s="38"/>
    </row>
    <row r="240" ht="12.75" customHeight="1">
      <c r="A240" s="15" t="s">
        <v>21</v>
      </c>
      <c r="B240" s="24">
        <v>2022.0</v>
      </c>
      <c r="C240" s="26">
        <v>13.0</v>
      </c>
      <c r="D240" s="26">
        <v>2687509.2800000003</v>
      </c>
      <c r="E240" s="86">
        <v>7.0</v>
      </c>
      <c r="F240" s="29">
        <v>2371033.0</v>
      </c>
      <c r="G240" s="25">
        <v>133.0</v>
      </c>
      <c r="H240" s="25">
        <v>2.3150269E7</v>
      </c>
      <c r="I240" s="25">
        <v>177.0</v>
      </c>
      <c r="J240" s="25">
        <v>4.707003082E7</v>
      </c>
      <c r="K240" s="25">
        <v>6.0</v>
      </c>
      <c r="L240" s="25">
        <v>2760000.0</v>
      </c>
      <c r="M240" s="25">
        <v>5.0</v>
      </c>
      <c r="N240" s="25">
        <v>1402200.0</v>
      </c>
      <c r="O240" s="25">
        <v>0.0</v>
      </c>
      <c r="P240" s="25">
        <v>0.0</v>
      </c>
      <c r="Q240" s="25">
        <v>3.0</v>
      </c>
      <c r="R240" s="25">
        <v>0.0</v>
      </c>
      <c r="S240" s="25">
        <v>4.0</v>
      </c>
      <c r="T240" s="25">
        <v>1189721.0</v>
      </c>
      <c r="U240" s="30">
        <f t="shared" ref="U240:V240" si="292">SUM(C240+G240+I240+K240+M240+O240+Q240+S240+E240)</f>
        <v>348</v>
      </c>
      <c r="V240" s="31">
        <f t="shared" si="292"/>
        <v>80630763.1</v>
      </c>
      <c r="W240" s="51">
        <f>U240-'Single-Family'!U227</f>
        <v>49</v>
      </c>
      <c r="X240" s="52">
        <f>W240/'Single-Family'!U227</f>
        <v>0.1638795987</v>
      </c>
      <c r="Y240" s="53">
        <f>V240-'Single-Family'!V227</f>
        <v>16709793.11</v>
      </c>
      <c r="Z240" s="52">
        <f>Y240/'Single-Family'!V227</f>
        <v>0.261413322</v>
      </c>
      <c r="AA240" s="53">
        <f t="shared" si="293"/>
        <v>5403928.34</v>
      </c>
      <c r="AB240" s="38"/>
      <c r="AC240" s="57">
        <f t="shared" ref="AC240:AN240" si="294">AC239/$AC$137</f>
        <v>35.38430276</v>
      </c>
      <c r="AD240" s="57">
        <f t="shared" si="294"/>
        <v>54.23310246</v>
      </c>
      <c r="AE240" s="57">
        <f t="shared" si="294"/>
        <v>80.6307631</v>
      </c>
      <c r="AF240" s="57">
        <f t="shared" si="294"/>
        <v>67.99024747</v>
      </c>
      <c r="AG240" s="57">
        <f t="shared" si="294"/>
        <v>51.76410541</v>
      </c>
      <c r="AH240" s="57">
        <f t="shared" si="294"/>
        <v>57.57339322</v>
      </c>
      <c r="AI240" s="57">
        <f t="shared" si="294"/>
        <v>43.21291951</v>
      </c>
      <c r="AJ240" s="57">
        <f t="shared" si="294"/>
        <v>47.88815944</v>
      </c>
      <c r="AK240" s="57">
        <f t="shared" si="294"/>
        <v>39.75519427</v>
      </c>
      <c r="AL240" s="57">
        <f t="shared" si="294"/>
        <v>46.93773767</v>
      </c>
      <c r="AM240" s="57">
        <f t="shared" si="294"/>
        <v>39.58474717</v>
      </c>
      <c r="AN240" s="57">
        <f t="shared" si="294"/>
        <v>29.03615755</v>
      </c>
      <c r="AO240" s="38"/>
      <c r="AP240" s="38"/>
      <c r="AQ240" s="38"/>
      <c r="AR240" s="38"/>
    </row>
    <row r="241" ht="12.75" customHeight="1">
      <c r="A241" s="15" t="s">
        <v>22</v>
      </c>
      <c r="B241" s="24">
        <v>2022.0</v>
      </c>
      <c r="C241" s="26">
        <v>8.0</v>
      </c>
      <c r="D241" s="26">
        <v>1812670.0</v>
      </c>
      <c r="E241" s="86">
        <v>4.0</v>
      </c>
      <c r="F241" s="29">
        <v>1407901.0</v>
      </c>
      <c r="G241" s="25">
        <v>158.0</v>
      </c>
      <c r="H241" s="25">
        <v>2.7476004E7</v>
      </c>
      <c r="I241" s="25">
        <v>101.0</v>
      </c>
      <c r="J241" s="25">
        <v>2.967427747E7</v>
      </c>
      <c r="K241" s="25">
        <v>1.0</v>
      </c>
      <c r="L241" s="25">
        <v>500000.0</v>
      </c>
      <c r="M241" s="25">
        <v>9.0</v>
      </c>
      <c r="N241" s="25">
        <v>2468038.0</v>
      </c>
      <c r="O241" s="25">
        <v>1.0</v>
      </c>
      <c r="P241" s="25">
        <v>250000.0</v>
      </c>
      <c r="Q241" s="25">
        <v>4.0</v>
      </c>
      <c r="R241" s="25">
        <v>0.0</v>
      </c>
      <c r="S241" s="25">
        <v>12.0</v>
      </c>
      <c r="T241" s="25">
        <v>4401357.0</v>
      </c>
      <c r="U241" s="30">
        <f t="shared" ref="U241:V241" si="295">SUM(C241+G241+I241+K241+M241+O241+Q241+S241+E241)</f>
        <v>298</v>
      </c>
      <c r="V241" s="31">
        <f t="shared" si="295"/>
        <v>67990247.47</v>
      </c>
      <c r="W241" s="51">
        <f>U241-'Single-Family'!U228</f>
        <v>-102</v>
      </c>
      <c r="X241" s="52">
        <f>W241/'Single-Family'!U228</f>
        <v>-0.255</v>
      </c>
      <c r="Y241" s="53">
        <f>V241-'Single-Family'!V228</f>
        <v>-16486473.98</v>
      </c>
      <c r="Z241" s="52">
        <f>Y241/'Single-Family'!V228</f>
        <v>-0.1951599647</v>
      </c>
      <c r="AA241" s="53">
        <f t="shared" si="293"/>
        <v>-11082545.64</v>
      </c>
      <c r="AB241" s="38"/>
      <c r="AC241" s="38"/>
      <c r="AD241" s="38"/>
      <c r="AE241" s="38"/>
      <c r="AF241" s="38"/>
      <c r="AG241" s="38"/>
      <c r="AH241" s="38"/>
      <c r="AI241" s="38"/>
      <c r="AJ241" s="38"/>
      <c r="AK241" s="38"/>
      <c r="AL241" s="38"/>
      <c r="AM241" s="38"/>
      <c r="AN241" s="38"/>
      <c r="AO241" s="38"/>
      <c r="AP241" s="38"/>
      <c r="AQ241" s="38"/>
      <c r="AR241" s="38"/>
    </row>
    <row r="242" ht="12.75" customHeight="1">
      <c r="A242" s="15" t="s">
        <v>23</v>
      </c>
      <c r="B242" s="24">
        <v>2022.0</v>
      </c>
      <c r="C242" s="26">
        <v>5.0</v>
      </c>
      <c r="D242" s="26">
        <v>1008716.87</v>
      </c>
      <c r="E242" s="86">
        <v>10.0</v>
      </c>
      <c r="F242" s="29">
        <v>3112500.0</v>
      </c>
      <c r="G242" s="25">
        <v>97.0</v>
      </c>
      <c r="H242" s="25">
        <v>1.5079546E7</v>
      </c>
      <c r="I242" s="25">
        <v>98.0</v>
      </c>
      <c r="J242" s="25">
        <v>2.757169954E7</v>
      </c>
      <c r="K242" s="25">
        <v>1.0</v>
      </c>
      <c r="L242" s="25">
        <v>700000.0</v>
      </c>
      <c r="M242" s="25">
        <v>4.0</v>
      </c>
      <c r="N242" s="25">
        <v>1285619.0</v>
      </c>
      <c r="O242" s="25">
        <v>0.0</v>
      </c>
      <c r="P242" s="25">
        <v>0.0</v>
      </c>
      <c r="Q242" s="25">
        <v>4.0</v>
      </c>
      <c r="R242" s="25">
        <v>0.0</v>
      </c>
      <c r="S242" s="25">
        <v>10.0</v>
      </c>
      <c r="T242" s="25">
        <v>3006024.0</v>
      </c>
      <c r="U242" s="30">
        <f t="shared" ref="U242:V242" si="296">SUM(C242+G242+I242+K242+M242+O242+Q242+S242+E242)</f>
        <v>229</v>
      </c>
      <c r="V242" s="31">
        <f t="shared" si="296"/>
        <v>51764105.41</v>
      </c>
      <c r="W242" s="51">
        <f>U242-'Single-Family'!U229</f>
        <v>-114</v>
      </c>
      <c r="X242" s="52">
        <f>W242/'Single-Family'!U229</f>
        <v>-0.332361516</v>
      </c>
      <c r="Y242" s="53">
        <f>V242-'Single-Family'!V229</f>
        <v>-5698958.72</v>
      </c>
      <c r="Z242" s="52">
        <f>Y242/'Single-Family'!V229</f>
        <v>-0.09917603257</v>
      </c>
      <c r="AA242" s="53">
        <f t="shared" si="293"/>
        <v>-16781504.36</v>
      </c>
      <c r="AB242" s="38"/>
      <c r="AC242" s="38"/>
      <c r="AD242" s="38"/>
      <c r="AE242" s="38"/>
      <c r="AF242" s="38"/>
      <c r="AG242" s="38"/>
      <c r="AH242" s="38"/>
      <c r="AI242" s="38"/>
      <c r="AJ242" s="38"/>
      <c r="AK242" s="38"/>
      <c r="AL242" s="38"/>
      <c r="AM242" s="38"/>
      <c r="AN242" s="38"/>
      <c r="AO242" s="38"/>
      <c r="AP242" s="38"/>
      <c r="AQ242" s="38"/>
      <c r="AR242" s="38"/>
    </row>
    <row r="243" ht="12.75" customHeight="1">
      <c r="A243" s="15" t="s">
        <v>32</v>
      </c>
      <c r="B243" s="24">
        <v>2022.0</v>
      </c>
      <c r="C243" s="26">
        <v>11.0</v>
      </c>
      <c r="D243" s="26">
        <v>1889909.74</v>
      </c>
      <c r="E243" s="86">
        <v>16.0</v>
      </c>
      <c r="F243" s="29">
        <v>5157354.0</v>
      </c>
      <c r="G243" s="25">
        <v>130.0</v>
      </c>
      <c r="H243" s="25">
        <v>2.1661144E7</v>
      </c>
      <c r="I243" s="25">
        <v>82.0</v>
      </c>
      <c r="J243" s="25">
        <v>2.4603634479999997E7</v>
      </c>
      <c r="K243" s="25">
        <v>1.0</v>
      </c>
      <c r="L243" s="25">
        <v>480000.0</v>
      </c>
      <c r="M243" s="25">
        <v>5.0</v>
      </c>
      <c r="N243" s="25">
        <v>1356306.0</v>
      </c>
      <c r="O243" s="25">
        <v>0.0</v>
      </c>
      <c r="P243" s="25">
        <v>0.0</v>
      </c>
      <c r="Q243" s="25">
        <v>4.0</v>
      </c>
      <c r="R243" s="25">
        <v>0.0</v>
      </c>
      <c r="S243" s="25">
        <v>11.0</v>
      </c>
      <c r="T243" s="25">
        <v>2425045.0</v>
      </c>
      <c r="U243" s="30">
        <f t="shared" ref="U243:V243" si="297">SUM(C243+G243+I243+K243+M243+O243+Q243+S243+E243)</f>
        <v>260</v>
      </c>
      <c r="V243" s="31">
        <f t="shared" si="297"/>
        <v>57573393.22</v>
      </c>
      <c r="W243" s="51">
        <f>U243-'Single-Family'!U230</f>
        <v>-96</v>
      </c>
      <c r="X243" s="52">
        <f>W243/'Single-Family'!U230</f>
        <v>-0.2696629213</v>
      </c>
      <c r="Y243" s="53">
        <f>V243-'Single-Family'!V230</f>
        <v>-18528362.48</v>
      </c>
      <c r="Z243" s="52">
        <f>Y243/'Single-Family'!V230</f>
        <v>-0.2434682657</v>
      </c>
      <c r="AA243" s="53">
        <f t="shared" si="293"/>
        <v>-35309866.84</v>
      </c>
      <c r="AB243" s="38"/>
      <c r="AC243" s="38"/>
      <c r="AD243" s="38"/>
      <c r="AE243" s="38"/>
      <c r="AF243" s="38"/>
      <c r="AG243" s="38"/>
      <c r="AH243" s="38"/>
      <c r="AI243" s="38"/>
      <c r="AJ243" s="38"/>
      <c r="AK243" s="38"/>
      <c r="AL243" s="38"/>
      <c r="AM243" s="38"/>
      <c r="AN243" s="38"/>
      <c r="AO243" s="38"/>
      <c r="AP243" s="38"/>
      <c r="AQ243" s="38"/>
      <c r="AR243" s="38"/>
    </row>
    <row r="244" ht="12.75" customHeight="1">
      <c r="A244" s="15" t="s">
        <v>25</v>
      </c>
      <c r="B244" s="24">
        <v>2022.0</v>
      </c>
      <c r="C244" s="26">
        <v>3.0</v>
      </c>
      <c r="D244" s="26">
        <v>447744.74</v>
      </c>
      <c r="E244" s="86">
        <v>12.0</v>
      </c>
      <c r="F244" s="29">
        <v>3331322.0</v>
      </c>
      <c r="G244" s="25">
        <v>87.0</v>
      </c>
      <c r="H244" s="25">
        <v>1.4585293E7</v>
      </c>
      <c r="I244" s="25">
        <v>63.0</v>
      </c>
      <c r="J244" s="25">
        <v>1.891239777E7</v>
      </c>
      <c r="K244" s="25">
        <v>3.0</v>
      </c>
      <c r="L244" s="25">
        <v>1470000.0</v>
      </c>
      <c r="M244" s="25">
        <v>7.0</v>
      </c>
      <c r="N244" s="25">
        <v>1809904.0</v>
      </c>
      <c r="O244" s="25">
        <v>0.0</v>
      </c>
      <c r="P244" s="25">
        <v>0.0</v>
      </c>
      <c r="Q244" s="25">
        <v>7.0</v>
      </c>
      <c r="R244" s="25">
        <v>0.0</v>
      </c>
      <c r="S244" s="25">
        <v>11.0</v>
      </c>
      <c r="T244" s="25">
        <v>2656258.0</v>
      </c>
      <c r="U244" s="30">
        <f t="shared" ref="U244:V244" si="298">SUM(C244+G244+I244+K244+M244+O244+Q244+S244+E244)</f>
        <v>193</v>
      </c>
      <c r="V244" s="31">
        <f t="shared" si="298"/>
        <v>43212919.51</v>
      </c>
      <c r="W244" s="51">
        <f>U244-'Single-Family'!U231</f>
        <v>-20</v>
      </c>
      <c r="X244" s="52">
        <f>W244/'Single-Family'!U231</f>
        <v>-0.09389671362</v>
      </c>
      <c r="Y244" s="53">
        <f>V244-'Single-Family'!V231</f>
        <v>-7559939.56</v>
      </c>
      <c r="Z244" s="52">
        <f>Y244/'Single-Family'!V231</f>
        <v>-0.1488972593</v>
      </c>
      <c r="AA244" s="53">
        <f t="shared" si="293"/>
        <v>-42869806.4</v>
      </c>
      <c r="AB244" s="38"/>
      <c r="AC244" s="38"/>
      <c r="AD244" s="38"/>
      <c r="AE244" s="38"/>
      <c r="AF244" s="38"/>
      <c r="AG244" s="38"/>
      <c r="AH244" s="38"/>
      <c r="AI244" s="38"/>
      <c r="AJ244" s="38"/>
      <c r="AK244" s="38"/>
      <c r="AL244" s="38"/>
      <c r="AM244" s="38"/>
      <c r="AN244" s="38"/>
      <c r="AO244" s="38"/>
      <c r="AP244" s="38"/>
      <c r="AQ244" s="38"/>
      <c r="AR244" s="38"/>
    </row>
    <row r="245" ht="12.75" customHeight="1">
      <c r="A245" s="15" t="s">
        <v>26</v>
      </c>
      <c r="B245" s="24">
        <v>2022.0</v>
      </c>
      <c r="C245" s="26">
        <v>6.0</v>
      </c>
      <c r="D245" s="26">
        <v>978464.0</v>
      </c>
      <c r="E245" s="86">
        <v>11.0</v>
      </c>
      <c r="F245" s="29">
        <v>2765332.0</v>
      </c>
      <c r="G245" s="25">
        <v>84.0</v>
      </c>
      <c r="H245" s="25">
        <v>1.3283876E7</v>
      </c>
      <c r="I245" s="25">
        <v>91.0</v>
      </c>
      <c r="J245" s="25">
        <v>2.8496049439999994E7</v>
      </c>
      <c r="K245" s="25">
        <v>1.0</v>
      </c>
      <c r="L245" s="25">
        <v>275000.0</v>
      </c>
      <c r="M245" s="25">
        <v>7.0</v>
      </c>
      <c r="N245" s="25">
        <v>2089438.0</v>
      </c>
      <c r="O245" s="25">
        <v>0.0</v>
      </c>
      <c r="P245" s="25">
        <v>0.0</v>
      </c>
      <c r="Q245" s="25">
        <v>4.0</v>
      </c>
      <c r="R245" s="25">
        <v>0.0</v>
      </c>
      <c r="S245" s="25">
        <v>0.0</v>
      </c>
      <c r="T245" s="25">
        <v>0.0</v>
      </c>
      <c r="U245" s="30">
        <f t="shared" ref="U245:V245" si="299">SUM(C245+G245+I245+K245+M245+O245+Q245+S245+E245)</f>
        <v>204</v>
      </c>
      <c r="V245" s="31">
        <f t="shared" si="299"/>
        <v>47888159.44</v>
      </c>
      <c r="W245" s="51">
        <f>U245-'Single-Family'!U232</f>
        <v>-44</v>
      </c>
      <c r="X245" s="52">
        <f>W245/'Single-Family'!U232</f>
        <v>-0.1774193548</v>
      </c>
      <c r="Y245" s="53">
        <f>V245-'Single-Family'!V232</f>
        <v>-5906455.31</v>
      </c>
      <c r="Z245" s="52">
        <f>Y245/'Single-Family'!V232</f>
        <v>-0.109796405</v>
      </c>
      <c r="AA245" s="53">
        <f t="shared" si="293"/>
        <v>-48776261.71</v>
      </c>
      <c r="AB245" s="38"/>
      <c r="AC245" s="38"/>
      <c r="AD245" s="38"/>
      <c r="AE245" s="38"/>
      <c r="AF245" s="38"/>
      <c r="AG245" s="38"/>
      <c r="AH245" s="38"/>
      <c r="AI245" s="38"/>
      <c r="AJ245" s="38"/>
      <c r="AK245" s="38"/>
      <c r="AL245" s="38"/>
      <c r="AM245" s="38"/>
      <c r="AN245" s="38"/>
      <c r="AO245" s="38"/>
      <c r="AP245" s="38"/>
      <c r="AQ245" s="38"/>
      <c r="AR245" s="38"/>
    </row>
    <row r="246" ht="12.75" customHeight="1">
      <c r="A246" s="15" t="s">
        <v>27</v>
      </c>
      <c r="B246" s="24">
        <v>2022.0</v>
      </c>
      <c r="C246" s="26">
        <v>10.0</v>
      </c>
      <c r="D246" s="26">
        <v>1720545.0</v>
      </c>
      <c r="E246" s="86">
        <v>11.0</v>
      </c>
      <c r="F246" s="29">
        <v>1805000.0</v>
      </c>
      <c r="G246" s="25">
        <v>79.0</v>
      </c>
      <c r="H246" s="25">
        <v>1.3265914E7</v>
      </c>
      <c r="I246" s="25">
        <v>74.0</v>
      </c>
      <c r="J246" s="25">
        <v>2.1636702270000003E7</v>
      </c>
      <c r="K246" s="25">
        <v>0.0</v>
      </c>
      <c r="L246" s="25">
        <v>0.0</v>
      </c>
      <c r="M246" s="25">
        <v>5.0</v>
      </c>
      <c r="N246" s="25">
        <v>1327033.0</v>
      </c>
      <c r="O246" s="25">
        <v>0.0</v>
      </c>
      <c r="P246" s="25">
        <v>0.0</v>
      </c>
      <c r="Q246" s="25">
        <v>11.0</v>
      </c>
      <c r="R246" s="25">
        <v>0.0</v>
      </c>
      <c r="S246" s="25">
        <v>0.0</v>
      </c>
      <c r="T246" s="25">
        <v>0.0</v>
      </c>
      <c r="U246" s="30">
        <f t="shared" ref="U246:V246" si="300">SUM(C246+G246+I246+K246+M246+O246+Q246+S246+E246)</f>
        <v>190</v>
      </c>
      <c r="V246" s="31">
        <f t="shared" si="300"/>
        <v>39755194.27</v>
      </c>
      <c r="W246" s="51">
        <f>U246-'Single-Family'!U233</f>
        <v>-74</v>
      </c>
      <c r="X246" s="52">
        <f>W246/'Single-Family'!U233</f>
        <v>-0.2803030303</v>
      </c>
      <c r="Y246" s="53">
        <f>V246-'Single-Family'!V233</f>
        <v>-19869201.63</v>
      </c>
      <c r="Z246" s="52">
        <f>Y246/'Single-Family'!V233</f>
        <v>-0.3332394623</v>
      </c>
      <c r="AA246" s="53">
        <f t="shared" si="293"/>
        <v>-68645463.34</v>
      </c>
      <c r="AB246" s="38"/>
      <c r="AC246" s="38"/>
      <c r="AD246" s="38"/>
      <c r="AE246" s="38"/>
      <c r="AF246" s="38"/>
      <c r="AG246" s="38"/>
      <c r="AH246" s="38"/>
      <c r="AI246" s="38"/>
      <c r="AJ246" s="38"/>
      <c r="AK246" s="38"/>
      <c r="AL246" s="38"/>
      <c r="AM246" s="38"/>
      <c r="AN246" s="38"/>
      <c r="AO246" s="38"/>
      <c r="AP246" s="38"/>
      <c r="AQ246" s="38"/>
      <c r="AR246" s="38"/>
    </row>
    <row r="247" ht="12.75" customHeight="1">
      <c r="A247" s="15" t="s">
        <v>28</v>
      </c>
      <c r="B247" s="24">
        <v>2022.0</v>
      </c>
      <c r="C247" s="26">
        <v>5.0</v>
      </c>
      <c r="D247" s="26">
        <v>785715.0</v>
      </c>
      <c r="E247" s="86">
        <v>4.0</v>
      </c>
      <c r="F247" s="29">
        <v>1785000.0</v>
      </c>
      <c r="G247" s="25">
        <v>107.0</v>
      </c>
      <c r="H247" s="25">
        <v>1.5446041E7</v>
      </c>
      <c r="I247" s="25">
        <v>92.0</v>
      </c>
      <c r="J247" s="25">
        <v>2.6875911670000006E7</v>
      </c>
      <c r="K247" s="25">
        <v>0.0</v>
      </c>
      <c r="L247" s="25">
        <v>0.0</v>
      </c>
      <c r="M247" s="25">
        <v>10.0</v>
      </c>
      <c r="N247" s="25">
        <v>2045070.0</v>
      </c>
      <c r="O247" s="25">
        <v>0.0</v>
      </c>
      <c r="P247" s="25">
        <v>0.0</v>
      </c>
      <c r="Q247" s="25">
        <v>2.0</v>
      </c>
      <c r="R247" s="25">
        <v>0.0</v>
      </c>
      <c r="S247" s="25">
        <v>0.0</v>
      </c>
      <c r="T247" s="25">
        <v>0.0</v>
      </c>
      <c r="U247" s="30">
        <f t="shared" ref="U247:V247" si="301">SUM(C247+G247+I247+K247+M247+O247+Q247+S247+E247)</f>
        <v>220</v>
      </c>
      <c r="V247" s="31">
        <f t="shared" si="301"/>
        <v>46937737.67</v>
      </c>
      <c r="W247" s="51">
        <f>U247-'Single-Family'!U234</f>
        <v>-70</v>
      </c>
      <c r="X247" s="52">
        <f>W247/'Single-Family'!U234</f>
        <v>-0.2413793103</v>
      </c>
      <c r="Y247" s="53">
        <f>V247-'Single-Family'!V234</f>
        <v>-20383307.15</v>
      </c>
      <c r="Z247" s="52">
        <f>Y247/'Single-Family'!V234</f>
        <v>-0.3027776411</v>
      </c>
      <c r="AA247" s="53">
        <f t="shared" si="293"/>
        <v>-89028770.49</v>
      </c>
      <c r="AB247" s="38"/>
      <c r="AC247" s="38"/>
      <c r="AD247" s="38"/>
      <c r="AE247" s="38"/>
      <c r="AF247" s="38"/>
      <c r="AG247" s="38"/>
      <c r="AH247" s="38"/>
      <c r="AI247" s="38"/>
      <c r="AJ247" s="38"/>
      <c r="AK247" s="38"/>
      <c r="AL247" s="38"/>
      <c r="AM247" s="38"/>
      <c r="AN247" s="38"/>
      <c r="AO247" s="38"/>
      <c r="AP247" s="38"/>
      <c r="AQ247" s="38"/>
      <c r="AR247" s="38"/>
    </row>
    <row r="248" ht="12.75" customHeight="1">
      <c r="A248" s="15" t="s">
        <v>29</v>
      </c>
      <c r="B248" s="24">
        <v>2022.0</v>
      </c>
      <c r="C248" s="26">
        <v>7.0</v>
      </c>
      <c r="D248" s="26">
        <v>1555130.0</v>
      </c>
      <c r="E248" s="86">
        <v>5.0</v>
      </c>
      <c r="F248" s="29">
        <v>1645000.0</v>
      </c>
      <c r="G248" s="25">
        <v>78.0</v>
      </c>
      <c r="H248" s="25">
        <v>1.4977449E7</v>
      </c>
      <c r="I248" s="25">
        <v>78.0</v>
      </c>
      <c r="J248" s="25">
        <v>1.996220817E7</v>
      </c>
      <c r="K248" s="25">
        <v>0.0</v>
      </c>
      <c r="L248" s="25">
        <v>0.0</v>
      </c>
      <c r="M248" s="25">
        <v>4.0</v>
      </c>
      <c r="N248" s="25">
        <v>1444960.0</v>
      </c>
      <c r="O248" s="25">
        <v>0.0</v>
      </c>
      <c r="P248" s="25">
        <v>0.0</v>
      </c>
      <c r="Q248" s="25">
        <v>5.0</v>
      </c>
      <c r="R248" s="25">
        <v>0.0</v>
      </c>
      <c r="S248" s="25">
        <v>0.0</v>
      </c>
      <c r="T248" s="25">
        <v>0.0</v>
      </c>
      <c r="U248" s="30">
        <f t="shared" ref="U248:V248" si="302">SUM(C248+G248+I248+K248+M248+O248+Q248+S248+E248)</f>
        <v>177</v>
      </c>
      <c r="V248" s="31">
        <f t="shared" si="302"/>
        <v>39584747.17</v>
      </c>
      <c r="W248" s="51">
        <f>U248-'Single-Family'!U235</f>
        <v>-79</v>
      </c>
      <c r="X248" s="52">
        <f>W248/'Single-Family'!U235</f>
        <v>-0.30859375</v>
      </c>
      <c r="Y248" s="53">
        <f>V248-'Single-Family'!V235</f>
        <v>-16131083.19</v>
      </c>
      <c r="Z248" s="52">
        <f>Y248/'Single-Family'!V235</f>
        <v>-0.2895242355</v>
      </c>
      <c r="AA248" s="53">
        <f t="shared" si="293"/>
        <v>-105159853.7</v>
      </c>
      <c r="AB248" s="38"/>
      <c r="AC248" s="38"/>
      <c r="AD248" s="38"/>
      <c r="AE248" s="38"/>
      <c r="AF248" s="38"/>
      <c r="AG248" s="38"/>
      <c r="AH248" s="38"/>
      <c r="AI248" s="38"/>
      <c r="AJ248" s="38"/>
      <c r="AK248" s="38"/>
      <c r="AL248" s="38"/>
      <c r="AM248" s="38"/>
      <c r="AN248" s="38"/>
      <c r="AO248" s="38"/>
      <c r="AP248" s="38"/>
      <c r="AQ248" s="38"/>
      <c r="AR248" s="38"/>
    </row>
    <row r="249" ht="12.75" customHeight="1">
      <c r="A249" s="15" t="s">
        <v>30</v>
      </c>
      <c r="B249" s="24">
        <v>2022.0</v>
      </c>
      <c r="C249" s="26">
        <v>2.0</v>
      </c>
      <c r="D249" s="26">
        <v>295714.0</v>
      </c>
      <c r="E249" s="86">
        <v>8.0</v>
      </c>
      <c r="F249" s="29">
        <v>2832940.0</v>
      </c>
      <c r="G249" s="25">
        <v>73.0</v>
      </c>
      <c r="H249" s="25">
        <v>1.1281023E7</v>
      </c>
      <c r="I249" s="25">
        <v>44.0</v>
      </c>
      <c r="J249" s="25">
        <v>1.246137155E7</v>
      </c>
      <c r="K249" s="25">
        <v>1.0</v>
      </c>
      <c r="L249" s="25">
        <v>400000.0</v>
      </c>
      <c r="M249" s="25">
        <v>8.0</v>
      </c>
      <c r="N249" s="25">
        <v>1765109.0</v>
      </c>
      <c r="O249" s="25">
        <v>0.0</v>
      </c>
      <c r="P249" s="25">
        <v>0.0</v>
      </c>
      <c r="Q249" s="25">
        <v>0.0</v>
      </c>
      <c r="R249" s="25">
        <v>0.0</v>
      </c>
      <c r="S249" s="25">
        <v>0.0</v>
      </c>
      <c r="T249" s="25">
        <v>0.0</v>
      </c>
      <c r="U249" s="30">
        <f t="shared" ref="U249:V249" si="303">SUM(C249+G249+I249+K249+M249+O249+Q249+S249+E249)</f>
        <v>136</v>
      </c>
      <c r="V249" s="31">
        <f t="shared" si="303"/>
        <v>29036157.55</v>
      </c>
      <c r="W249" s="51">
        <f>U249-'Single-Family'!U236</f>
        <v>-89</v>
      </c>
      <c r="X249" s="52">
        <f>W249/'Single-Family'!U236</f>
        <v>-0.3955555556</v>
      </c>
      <c r="Y249" s="53">
        <f>V249-'Single-Family'!V236</f>
        <v>-22368627.76</v>
      </c>
      <c r="Z249" s="52">
        <f>Y249/'Single-Family'!V236</f>
        <v>-0.4351467986</v>
      </c>
      <c r="AA249" s="53">
        <f t="shared" si="293"/>
        <v>-127528481.4</v>
      </c>
      <c r="AB249" s="38"/>
      <c r="AC249" s="38"/>
      <c r="AD249" s="38"/>
      <c r="AE249" s="38"/>
      <c r="AF249" s="38"/>
      <c r="AG249" s="38"/>
      <c r="AH249" s="38"/>
      <c r="AI249" s="38"/>
      <c r="AJ249" s="38"/>
      <c r="AK249" s="38"/>
      <c r="AL249" s="38"/>
      <c r="AM249" s="38"/>
      <c r="AN249" s="38"/>
      <c r="AO249" s="38"/>
      <c r="AP249" s="38"/>
      <c r="AQ249" s="38"/>
      <c r="AR249" s="38"/>
    </row>
    <row r="250" ht="12.75" customHeight="1">
      <c r="A250" s="23" t="s">
        <v>31</v>
      </c>
      <c r="B250" s="40">
        <v>2022.0</v>
      </c>
      <c r="C250" s="42">
        <f t="shared" ref="C250:V250" si="304">SUM(C238:C249)</f>
        <v>80</v>
      </c>
      <c r="D250" s="42">
        <f t="shared" si="304"/>
        <v>14915092.71</v>
      </c>
      <c r="E250" s="83">
        <f t="shared" si="304"/>
        <v>101</v>
      </c>
      <c r="F250" s="42">
        <f t="shared" si="304"/>
        <v>29258482</v>
      </c>
      <c r="G250" s="83">
        <f t="shared" si="304"/>
        <v>1211</v>
      </c>
      <c r="H250" s="42">
        <f t="shared" si="304"/>
        <v>201804994</v>
      </c>
      <c r="I250" s="83">
        <f t="shared" si="304"/>
        <v>1063</v>
      </c>
      <c r="J250" s="42">
        <f t="shared" si="304"/>
        <v>304156948.3</v>
      </c>
      <c r="K250" s="83">
        <f t="shared" si="304"/>
        <v>16</v>
      </c>
      <c r="L250" s="42">
        <f t="shared" si="304"/>
        <v>7665000</v>
      </c>
      <c r="M250" s="83">
        <f t="shared" si="304"/>
        <v>69</v>
      </c>
      <c r="N250" s="42">
        <f t="shared" si="304"/>
        <v>18641915</v>
      </c>
      <c r="O250" s="83">
        <f t="shared" si="304"/>
        <v>3</v>
      </c>
      <c r="P250" s="42">
        <f t="shared" si="304"/>
        <v>1150000</v>
      </c>
      <c r="Q250" s="83">
        <f t="shared" si="304"/>
        <v>47</v>
      </c>
      <c r="R250" s="42">
        <f t="shared" si="304"/>
        <v>0</v>
      </c>
      <c r="S250" s="83">
        <f t="shared" si="304"/>
        <v>58</v>
      </c>
      <c r="T250" s="45">
        <f t="shared" si="304"/>
        <v>16398398</v>
      </c>
      <c r="U250" s="46">
        <f t="shared" si="304"/>
        <v>2648</v>
      </c>
      <c r="V250" s="47">
        <f t="shared" si="304"/>
        <v>593990830</v>
      </c>
      <c r="W250" s="54">
        <f>U250-'Single-Family'!U237</f>
        <v>-733</v>
      </c>
      <c r="X250" s="55">
        <f>W250/'Single-Family'!U237</f>
        <v>-0.2167997634</v>
      </c>
      <c r="Y250" s="56">
        <f>V250-'Single-Family'!V237</f>
        <v>-127528481.4</v>
      </c>
      <c r="Z250" s="55">
        <f>Y250/'Single-Family'!V237</f>
        <v>-0.1767499212</v>
      </c>
      <c r="AA250" s="56">
        <f t="shared" ref="AA250:AA251" si="306">Y250</f>
        <v>-127528481.4</v>
      </c>
      <c r="AB250" s="38"/>
      <c r="AC250" s="38"/>
      <c r="AD250" s="38"/>
      <c r="AE250" s="38"/>
      <c r="AF250" s="38"/>
      <c r="AG250" s="38"/>
      <c r="AH250" s="38"/>
      <c r="AI250" s="38"/>
      <c r="AJ250" s="38"/>
      <c r="AK250" s="38"/>
      <c r="AL250" s="38"/>
      <c r="AM250" s="38"/>
      <c r="AN250" s="38"/>
      <c r="AO250" s="38"/>
      <c r="AP250" s="38"/>
      <c r="AQ250" s="38"/>
      <c r="AR250" s="38"/>
    </row>
    <row r="251" ht="12.75" customHeight="1">
      <c r="A251" s="15" t="s">
        <v>19</v>
      </c>
      <c r="B251" s="24">
        <v>2023.0</v>
      </c>
      <c r="C251" s="84">
        <v>2.0</v>
      </c>
      <c r="D251" s="84">
        <v>383582.0</v>
      </c>
      <c r="E251" s="85">
        <v>4.0</v>
      </c>
      <c r="F251" s="29">
        <v>1019960.0</v>
      </c>
      <c r="G251" s="25">
        <v>133.0</v>
      </c>
      <c r="H251" s="25">
        <v>1.6133579E7</v>
      </c>
      <c r="I251" s="25">
        <v>52.0</v>
      </c>
      <c r="J251" s="25">
        <v>1.3649713510000002E7</v>
      </c>
      <c r="K251" s="25">
        <v>1.0</v>
      </c>
      <c r="L251" s="25">
        <v>350000.0</v>
      </c>
      <c r="M251" s="25">
        <v>2.0</v>
      </c>
      <c r="N251" s="25">
        <v>402783.0</v>
      </c>
      <c r="O251" s="25">
        <v>0.0</v>
      </c>
      <c r="P251" s="25">
        <v>0.0</v>
      </c>
      <c r="Q251" s="25">
        <v>3.0</v>
      </c>
      <c r="R251" s="25">
        <v>0.0</v>
      </c>
      <c r="S251" s="25">
        <v>1.0</v>
      </c>
      <c r="T251" s="25">
        <v>300000.0</v>
      </c>
      <c r="U251" s="30">
        <f t="shared" ref="U251:V251" si="305">SUM(C251+G251+I251+K251+M251+O251+Q251+S251+E251)</f>
        <v>198</v>
      </c>
      <c r="V251" s="31">
        <f t="shared" si="305"/>
        <v>32239617.51</v>
      </c>
      <c r="W251" s="51">
        <f>U251-'Single-Family'!U238</f>
        <v>55</v>
      </c>
      <c r="X251" s="52">
        <f>W251/'Single-Family'!U238</f>
        <v>0.3846153846</v>
      </c>
      <c r="Y251" s="53">
        <f>V251-'Single-Family'!V238</f>
        <v>-3144685.25</v>
      </c>
      <c r="Z251" s="52">
        <f>Y251/'Single-Family'!V238</f>
        <v>-0.08887232486</v>
      </c>
      <c r="AA251" s="53">
        <f t="shared" si="306"/>
        <v>-3144685.25</v>
      </c>
      <c r="AB251" s="38"/>
      <c r="AC251" s="37">
        <f t="array" ref="AC251:AN252">TRANSPOSE(U251:V262)</f>
        <v>198</v>
      </c>
      <c r="AD251" s="37">
        <v>128.0</v>
      </c>
      <c r="AE251" s="37">
        <v>235.0</v>
      </c>
      <c r="AF251" s="37">
        <v>216.0</v>
      </c>
      <c r="AG251" s="37">
        <v>275.0</v>
      </c>
      <c r="AH251" s="37">
        <v>260.0</v>
      </c>
      <c r="AI251" s="37">
        <v>237.0</v>
      </c>
      <c r="AJ251" s="37">
        <v>293.0</v>
      </c>
      <c r="AK251" s="37">
        <v>170.0</v>
      </c>
      <c r="AL251" s="37">
        <v>339.0</v>
      </c>
      <c r="AM251" s="37">
        <v>256.0</v>
      </c>
      <c r="AN251" s="37">
        <v>125.0</v>
      </c>
      <c r="AO251" s="38"/>
      <c r="AP251" s="38"/>
      <c r="AQ251" s="38"/>
      <c r="AR251" s="38"/>
    </row>
    <row r="252" ht="12.75" customHeight="1">
      <c r="A252" s="15" t="s">
        <v>20</v>
      </c>
      <c r="B252" s="24">
        <v>2023.0</v>
      </c>
      <c r="C252" s="26">
        <v>3.0</v>
      </c>
      <c r="D252" s="26">
        <v>557934.0</v>
      </c>
      <c r="E252" s="86">
        <v>1.0</v>
      </c>
      <c r="F252" s="29">
        <v>360000.0</v>
      </c>
      <c r="G252" s="25">
        <v>64.0</v>
      </c>
      <c r="H252" s="25">
        <v>1.0109631E7</v>
      </c>
      <c r="I252" s="25">
        <v>48.0</v>
      </c>
      <c r="J252" s="25">
        <v>1.243040139E7</v>
      </c>
      <c r="K252" s="25">
        <v>2.0</v>
      </c>
      <c r="L252" s="25">
        <v>760000.0</v>
      </c>
      <c r="M252" s="25">
        <v>3.0</v>
      </c>
      <c r="N252" s="25">
        <v>924531.0</v>
      </c>
      <c r="O252" s="25">
        <v>0.0</v>
      </c>
      <c r="P252" s="25">
        <v>0.0</v>
      </c>
      <c r="Q252" s="25">
        <v>6.0</v>
      </c>
      <c r="R252" s="25">
        <v>0.0</v>
      </c>
      <c r="S252" s="25">
        <v>1.0</v>
      </c>
      <c r="T252" s="25">
        <v>200000.0</v>
      </c>
      <c r="U252" s="30">
        <f t="shared" ref="U252:V252" si="307">SUM(C252+G252+I252+K252+M252+O252+Q252+S252+E252)</f>
        <v>128</v>
      </c>
      <c r="V252" s="31">
        <f t="shared" si="307"/>
        <v>25342497.39</v>
      </c>
      <c r="W252" s="51">
        <f>U252-'Single-Family'!U239</f>
        <v>-122</v>
      </c>
      <c r="X252" s="52">
        <f>W252/'Single-Family'!U239</f>
        <v>-0.488</v>
      </c>
      <c r="Y252" s="53">
        <f>V252-'Single-Family'!V239</f>
        <v>-28890605.07</v>
      </c>
      <c r="Z252" s="52">
        <f>Y252/'Single-Family'!V239</f>
        <v>-0.5327116421</v>
      </c>
      <c r="AA252" s="53">
        <f t="shared" ref="AA252:AA262" si="309">AA251+Y252</f>
        <v>-32035290.32</v>
      </c>
      <c r="AB252" s="38"/>
      <c r="AC252" s="37">
        <v>3.223961751E7</v>
      </c>
      <c r="AD252" s="37">
        <v>2.534249739E7</v>
      </c>
      <c r="AE252" s="37">
        <v>4.5840333480000004E7</v>
      </c>
      <c r="AF252" s="37">
        <v>4.527607233E7</v>
      </c>
      <c r="AG252" s="37">
        <v>6.025440629E7</v>
      </c>
      <c r="AH252" s="37">
        <v>5.55482188E7</v>
      </c>
      <c r="AI252" s="37">
        <v>5.289827641E7</v>
      </c>
      <c r="AJ252" s="37">
        <v>6.051183442E7</v>
      </c>
      <c r="AK252" s="37">
        <v>3.8366049480000004E7</v>
      </c>
      <c r="AL252" s="37">
        <v>6.273914828E7</v>
      </c>
      <c r="AM252" s="37">
        <v>5.422601922E7</v>
      </c>
      <c r="AN252" s="37">
        <v>3.022660411E7</v>
      </c>
      <c r="AO252" s="38"/>
      <c r="AP252" s="38"/>
      <c r="AQ252" s="38"/>
      <c r="AR252" s="38"/>
    </row>
    <row r="253" ht="12.75" customHeight="1">
      <c r="A253" s="15" t="s">
        <v>21</v>
      </c>
      <c r="B253" s="24">
        <v>2023.0</v>
      </c>
      <c r="C253" s="26">
        <v>6.0</v>
      </c>
      <c r="D253" s="26">
        <v>1181352.0</v>
      </c>
      <c r="E253" s="86">
        <v>6.0</v>
      </c>
      <c r="F253" s="29">
        <v>1819950.0</v>
      </c>
      <c r="G253" s="25">
        <v>134.0</v>
      </c>
      <c r="H253" s="25">
        <v>1.8391829E7</v>
      </c>
      <c r="I253" s="25">
        <v>68.0</v>
      </c>
      <c r="J253" s="25">
        <v>1.920173048E7</v>
      </c>
      <c r="K253" s="25">
        <v>3.0</v>
      </c>
      <c r="L253" s="25">
        <v>1430823.0</v>
      </c>
      <c r="M253" s="25">
        <v>7.0</v>
      </c>
      <c r="N253" s="25">
        <v>1725312.0</v>
      </c>
      <c r="O253" s="25">
        <v>1.0</v>
      </c>
      <c r="P253" s="25">
        <v>525000.0</v>
      </c>
      <c r="Q253" s="25">
        <v>3.0</v>
      </c>
      <c r="R253" s="25">
        <v>0.0</v>
      </c>
      <c r="S253" s="25">
        <v>7.0</v>
      </c>
      <c r="T253" s="25">
        <v>1564337.0</v>
      </c>
      <c r="U253" s="30">
        <f t="shared" ref="U253:V253" si="308">SUM(C253+G253+I253+K253+M253+O253+Q253+S253+E253)</f>
        <v>235</v>
      </c>
      <c r="V253" s="31">
        <f t="shared" si="308"/>
        <v>45840333.48</v>
      </c>
      <c r="W253" s="51">
        <f>U253-'Single-Family'!U240</f>
        <v>-113</v>
      </c>
      <c r="X253" s="52">
        <f>W253/'Single-Family'!U240</f>
        <v>-0.3247126437</v>
      </c>
      <c r="Y253" s="53">
        <f>V253-'Single-Family'!V240</f>
        <v>-34790429.62</v>
      </c>
      <c r="Z253" s="52">
        <f>Y253/'Single-Family'!V240</f>
        <v>-0.4314783624</v>
      </c>
      <c r="AA253" s="53">
        <f t="shared" si="309"/>
        <v>-66825719.94</v>
      </c>
      <c r="AB253" s="38"/>
      <c r="AC253" s="15">
        <f t="shared" ref="AC253:AN253" si="310">AC252/$AC$137</f>
        <v>32.23961751</v>
      </c>
      <c r="AD253" s="15">
        <f t="shared" si="310"/>
        <v>25.34249739</v>
      </c>
      <c r="AE253" s="15">
        <f t="shared" si="310"/>
        <v>45.84033348</v>
      </c>
      <c r="AF253" s="15">
        <f t="shared" si="310"/>
        <v>45.27607233</v>
      </c>
      <c r="AG253" s="15">
        <f t="shared" si="310"/>
        <v>60.25440629</v>
      </c>
      <c r="AH253" s="15">
        <f t="shared" si="310"/>
        <v>55.5482188</v>
      </c>
      <c r="AI253" s="15">
        <f t="shared" si="310"/>
        <v>52.89827641</v>
      </c>
      <c r="AJ253" s="15">
        <f t="shared" si="310"/>
        <v>60.51183442</v>
      </c>
      <c r="AK253" s="15">
        <f t="shared" si="310"/>
        <v>38.36604948</v>
      </c>
      <c r="AL253" s="15">
        <f t="shared" si="310"/>
        <v>62.73914828</v>
      </c>
      <c r="AM253" s="15">
        <f t="shared" si="310"/>
        <v>54.22601922</v>
      </c>
      <c r="AN253" s="15">
        <f t="shared" si="310"/>
        <v>30.22660411</v>
      </c>
      <c r="AO253" s="38"/>
      <c r="AP253" s="38"/>
      <c r="AQ253" s="38"/>
      <c r="AR253" s="38"/>
    </row>
    <row r="254" ht="12.75" customHeight="1">
      <c r="A254" s="15" t="s">
        <v>22</v>
      </c>
      <c r="B254" s="24">
        <v>2023.0</v>
      </c>
      <c r="C254" s="26">
        <v>11.0</v>
      </c>
      <c r="D254" s="26">
        <v>2151746.0</v>
      </c>
      <c r="E254" s="86">
        <v>3.0</v>
      </c>
      <c r="F254" s="29">
        <v>2112000.0</v>
      </c>
      <c r="G254" s="25">
        <v>120.0</v>
      </c>
      <c r="H254" s="25">
        <v>1.7327023E7</v>
      </c>
      <c r="I254" s="25">
        <v>71.0</v>
      </c>
      <c r="J254" s="25">
        <v>1.908336333E7</v>
      </c>
      <c r="K254" s="25">
        <v>5.0</v>
      </c>
      <c r="L254" s="25">
        <v>2050272.0</v>
      </c>
      <c r="M254" s="25">
        <v>4.0</v>
      </c>
      <c r="N254" s="25">
        <v>1652315.0</v>
      </c>
      <c r="O254" s="25">
        <v>0.0</v>
      </c>
      <c r="P254" s="25">
        <v>0.0</v>
      </c>
      <c r="Q254" s="25">
        <v>0.0</v>
      </c>
      <c r="R254" s="25">
        <v>0.0</v>
      </c>
      <c r="S254" s="25">
        <v>2.0</v>
      </c>
      <c r="T254" s="25">
        <v>899353.0</v>
      </c>
      <c r="U254" s="30">
        <f t="shared" ref="U254:V254" si="311">SUM(C254+G254+I254+K254+M254+O254+Q254+S254+E254)</f>
        <v>216</v>
      </c>
      <c r="V254" s="31">
        <f t="shared" si="311"/>
        <v>45276072.33</v>
      </c>
      <c r="W254" s="51">
        <f>U254-'Single-Family'!U241</f>
        <v>-82</v>
      </c>
      <c r="X254" s="52">
        <f>W254/'Single-Family'!U241</f>
        <v>-0.2751677852</v>
      </c>
      <c r="Y254" s="53">
        <f>V254-'Single-Family'!V241</f>
        <v>-22714175.14</v>
      </c>
      <c r="Z254" s="52">
        <f>Y254/'Single-Family'!V241</f>
        <v>-0.3340799009</v>
      </c>
      <c r="AA254" s="53">
        <f t="shared" si="309"/>
        <v>-89539895.08</v>
      </c>
      <c r="AB254" s="38"/>
      <c r="AC254" s="38"/>
      <c r="AD254" s="38"/>
      <c r="AE254" s="38"/>
      <c r="AF254" s="38"/>
      <c r="AG254" s="38"/>
      <c r="AH254" s="38"/>
      <c r="AI254" s="38"/>
      <c r="AJ254" s="38"/>
      <c r="AK254" s="38"/>
      <c r="AL254" s="38"/>
      <c r="AM254" s="38"/>
      <c r="AN254" s="38"/>
      <c r="AO254" s="38"/>
      <c r="AP254" s="38"/>
      <c r="AQ254" s="38"/>
      <c r="AR254" s="38"/>
    </row>
    <row r="255" ht="12.75" customHeight="1">
      <c r="A255" s="15" t="s">
        <v>23</v>
      </c>
      <c r="B255" s="24">
        <v>2023.0</v>
      </c>
      <c r="C255" s="26">
        <v>6.0</v>
      </c>
      <c r="D255" s="26">
        <v>805635.0</v>
      </c>
      <c r="E255" s="86">
        <v>10.0</v>
      </c>
      <c r="F255" s="29">
        <v>3150750.0</v>
      </c>
      <c r="G255" s="25">
        <v>131.0</v>
      </c>
      <c r="H255" s="25">
        <v>2.2229615E7</v>
      </c>
      <c r="I255" s="25">
        <v>105.0</v>
      </c>
      <c r="J255" s="25">
        <v>2.738998704E7</v>
      </c>
      <c r="K255" s="25">
        <v>7.0</v>
      </c>
      <c r="L255" s="25">
        <v>2329578.25</v>
      </c>
      <c r="M255" s="25">
        <v>3.0</v>
      </c>
      <c r="N255" s="25">
        <v>1100141.0</v>
      </c>
      <c r="O255" s="25">
        <v>3.0</v>
      </c>
      <c r="P255" s="25">
        <v>635000.0</v>
      </c>
      <c r="Q255" s="25">
        <v>0.0</v>
      </c>
      <c r="R255" s="25">
        <v>0.0</v>
      </c>
      <c r="S255" s="25">
        <v>10.0</v>
      </c>
      <c r="T255" s="25">
        <v>2613700.0</v>
      </c>
      <c r="U255" s="30">
        <f t="shared" ref="U255:V255" si="312">SUM(C255+G255+I255+K255+M255+O255+Q255+S255+E255)</f>
        <v>275</v>
      </c>
      <c r="V255" s="31">
        <f t="shared" si="312"/>
        <v>60254406.29</v>
      </c>
      <c r="W255" s="51">
        <f>U255-'Single-Family'!U242</f>
        <v>46</v>
      </c>
      <c r="X255" s="52">
        <f>W255/'Single-Family'!U242</f>
        <v>0.2008733624</v>
      </c>
      <c r="Y255" s="53">
        <f>V255-'Single-Family'!V242</f>
        <v>8490300.88</v>
      </c>
      <c r="Z255" s="52">
        <f>Y255/'Single-Family'!V242</f>
        <v>0.1640190787</v>
      </c>
      <c r="AA255" s="53">
        <f t="shared" si="309"/>
        <v>-81049594.2</v>
      </c>
      <c r="AB255" s="38"/>
      <c r="AC255" s="38"/>
      <c r="AD255" s="38"/>
      <c r="AE255" s="38"/>
      <c r="AF255" s="38"/>
      <c r="AG255" s="38"/>
      <c r="AH255" s="38"/>
      <c r="AI255" s="38"/>
      <c r="AJ255" s="38"/>
      <c r="AK255" s="38"/>
      <c r="AL255" s="38"/>
      <c r="AM255" s="38"/>
      <c r="AN255" s="38"/>
      <c r="AO255" s="38"/>
      <c r="AP255" s="38"/>
      <c r="AQ255" s="38"/>
      <c r="AR255" s="38"/>
    </row>
    <row r="256" ht="12.75" customHeight="1">
      <c r="A256" s="15" t="s">
        <v>32</v>
      </c>
      <c r="B256" s="24">
        <v>2023.0</v>
      </c>
      <c r="C256" s="26">
        <v>9.0</v>
      </c>
      <c r="D256" s="26">
        <v>2121978.0</v>
      </c>
      <c r="E256" s="86">
        <v>0.0</v>
      </c>
      <c r="F256" s="29">
        <v>0.0</v>
      </c>
      <c r="G256" s="25">
        <v>126.0</v>
      </c>
      <c r="H256" s="25">
        <v>1.8317741E7</v>
      </c>
      <c r="I256" s="25">
        <v>106.0</v>
      </c>
      <c r="J256" s="25">
        <v>2.935614965E7</v>
      </c>
      <c r="K256" s="25">
        <v>2.0</v>
      </c>
      <c r="L256" s="25">
        <v>574153.15</v>
      </c>
      <c r="M256" s="25">
        <v>6.0</v>
      </c>
      <c r="N256" s="25">
        <v>1497785.0</v>
      </c>
      <c r="O256" s="25">
        <v>2.0</v>
      </c>
      <c r="P256" s="25">
        <v>925000.0</v>
      </c>
      <c r="Q256" s="25">
        <v>0.0</v>
      </c>
      <c r="R256" s="25">
        <v>0.0</v>
      </c>
      <c r="S256" s="25">
        <v>9.0</v>
      </c>
      <c r="T256" s="25">
        <v>2755412.0</v>
      </c>
      <c r="U256" s="30">
        <f t="shared" ref="U256:V256" si="313">SUM(C256+G256+I256+K256+M256+O256+Q256+S256+E256)</f>
        <v>260</v>
      </c>
      <c r="V256" s="31">
        <f t="shared" si="313"/>
        <v>55548218.8</v>
      </c>
      <c r="W256" s="51">
        <f>U256-'Single-Family'!U243</f>
        <v>0</v>
      </c>
      <c r="X256" s="52">
        <f>W256/'Single-Family'!U243</f>
        <v>0</v>
      </c>
      <c r="Y256" s="53">
        <f>V256-'Single-Family'!V243</f>
        <v>-2025174.42</v>
      </c>
      <c r="Z256" s="52">
        <f>Y256/'Single-Family'!V243</f>
        <v>-0.03517552652</v>
      </c>
      <c r="AA256" s="53">
        <f t="shared" si="309"/>
        <v>-83074768.62</v>
      </c>
      <c r="AB256" s="38"/>
      <c r="AC256" s="38"/>
      <c r="AD256" s="38"/>
      <c r="AE256" s="38"/>
      <c r="AF256" s="38"/>
      <c r="AG256" s="38"/>
      <c r="AH256" s="38"/>
      <c r="AI256" s="38"/>
      <c r="AJ256" s="38"/>
      <c r="AK256" s="38"/>
      <c r="AL256" s="38"/>
      <c r="AM256" s="38"/>
      <c r="AN256" s="38"/>
      <c r="AO256" s="38"/>
      <c r="AP256" s="38"/>
      <c r="AQ256" s="38"/>
      <c r="AR256" s="38"/>
    </row>
    <row r="257" ht="12.75" customHeight="1">
      <c r="A257" s="15" t="s">
        <v>25</v>
      </c>
      <c r="B257" s="24">
        <v>2023.0</v>
      </c>
      <c r="C257" s="26">
        <v>6.0</v>
      </c>
      <c r="D257" s="26">
        <v>1246999.4</v>
      </c>
      <c r="E257" s="86">
        <v>11.0</v>
      </c>
      <c r="F257" s="29">
        <v>3236782.0</v>
      </c>
      <c r="G257" s="25">
        <v>99.0</v>
      </c>
      <c r="H257" s="25">
        <v>1.3691135E7</v>
      </c>
      <c r="I257" s="25">
        <v>100.0</v>
      </c>
      <c r="J257" s="25">
        <v>2.6957764009999998E7</v>
      </c>
      <c r="K257" s="25">
        <v>5.0</v>
      </c>
      <c r="L257" s="25">
        <v>1591451.0</v>
      </c>
      <c r="M257" s="25">
        <v>8.0</v>
      </c>
      <c r="N257" s="25">
        <v>2566672.0</v>
      </c>
      <c r="O257" s="25">
        <v>1.0</v>
      </c>
      <c r="P257" s="25">
        <v>400000.0</v>
      </c>
      <c r="Q257" s="25">
        <v>0.0</v>
      </c>
      <c r="R257" s="25">
        <v>0.0</v>
      </c>
      <c r="S257" s="25">
        <v>7.0</v>
      </c>
      <c r="T257" s="25">
        <v>3207473.0</v>
      </c>
      <c r="U257" s="30">
        <f t="shared" ref="U257:V257" si="314">SUM(C257+G257+I257+K257+M257+O257+Q257+S257+E257)</f>
        <v>237</v>
      </c>
      <c r="V257" s="31">
        <f t="shared" si="314"/>
        <v>52898276.41</v>
      </c>
      <c r="W257" s="51">
        <f>U257-'Single-Family'!U244</f>
        <v>44</v>
      </c>
      <c r="X257" s="52">
        <f>W257/'Single-Family'!U244</f>
        <v>0.2279792746</v>
      </c>
      <c r="Y257" s="53">
        <f>V257-'Single-Family'!V244</f>
        <v>9685356.9</v>
      </c>
      <c r="Z257" s="52">
        <f>Y257/'Single-Family'!V244</f>
        <v>0.2241310471</v>
      </c>
      <c r="AA257" s="53">
        <f t="shared" si="309"/>
        <v>-73389411.72</v>
      </c>
      <c r="AB257" s="38"/>
      <c r="AC257" s="38"/>
      <c r="AD257" s="38"/>
      <c r="AE257" s="38"/>
      <c r="AF257" s="38"/>
      <c r="AG257" s="38"/>
      <c r="AH257" s="38"/>
      <c r="AI257" s="38"/>
      <c r="AJ257" s="38"/>
      <c r="AK257" s="38"/>
      <c r="AL257" s="38"/>
      <c r="AM257" s="38"/>
      <c r="AN257" s="38"/>
      <c r="AO257" s="38"/>
      <c r="AP257" s="38"/>
      <c r="AQ257" s="38"/>
      <c r="AR257" s="38"/>
    </row>
    <row r="258" ht="12.75" customHeight="1">
      <c r="A258" s="15" t="s">
        <v>26</v>
      </c>
      <c r="B258" s="24">
        <v>2023.0</v>
      </c>
      <c r="C258" s="26">
        <v>2.0</v>
      </c>
      <c r="D258" s="26">
        <v>456020.0</v>
      </c>
      <c r="E258" s="86">
        <v>5.0</v>
      </c>
      <c r="F258" s="29">
        <v>2370700.0</v>
      </c>
      <c r="G258" s="25">
        <v>156.0</v>
      </c>
      <c r="H258" s="25">
        <v>2.3811599E7</v>
      </c>
      <c r="I258" s="25">
        <v>116.0</v>
      </c>
      <c r="J258" s="25">
        <v>2.979019742E7</v>
      </c>
      <c r="K258" s="25">
        <v>4.0</v>
      </c>
      <c r="L258" s="25">
        <v>1277650.0</v>
      </c>
      <c r="M258" s="25">
        <v>6.0</v>
      </c>
      <c r="N258" s="25">
        <v>1453710.0</v>
      </c>
      <c r="O258" s="25">
        <v>0.0</v>
      </c>
      <c r="P258" s="25">
        <v>0.0</v>
      </c>
      <c r="Q258" s="25">
        <v>0.0</v>
      </c>
      <c r="R258" s="25">
        <v>0.0</v>
      </c>
      <c r="S258" s="25">
        <v>4.0</v>
      </c>
      <c r="T258" s="25">
        <v>1351958.0</v>
      </c>
      <c r="U258" s="30">
        <f t="shared" ref="U258:V258" si="315">SUM(C258+G258+I258+K258+M258+O258+Q258+S258+E258)</f>
        <v>293</v>
      </c>
      <c r="V258" s="31">
        <f t="shared" si="315"/>
        <v>60511834.42</v>
      </c>
      <c r="W258" s="51">
        <f>U258-'Single-Family'!U245</f>
        <v>89</v>
      </c>
      <c r="X258" s="52">
        <f>W258/'Single-Family'!U245</f>
        <v>0.4362745098</v>
      </c>
      <c r="Y258" s="53">
        <f>V258-'Single-Family'!V245</f>
        <v>12623674.98</v>
      </c>
      <c r="Z258" s="52">
        <f>Y258/'Single-Family'!V245</f>
        <v>0.2636074372</v>
      </c>
      <c r="AA258" s="53">
        <f t="shared" si="309"/>
        <v>-60765736.74</v>
      </c>
      <c r="AB258" s="38"/>
      <c r="AC258" s="38"/>
      <c r="AD258" s="38"/>
      <c r="AE258" s="38"/>
      <c r="AF258" s="38"/>
      <c r="AG258" s="38"/>
      <c r="AH258" s="38"/>
      <c r="AI258" s="38"/>
      <c r="AJ258" s="38"/>
      <c r="AK258" s="38"/>
      <c r="AL258" s="38"/>
      <c r="AM258" s="38"/>
      <c r="AN258" s="38"/>
      <c r="AO258" s="38"/>
      <c r="AP258" s="38"/>
      <c r="AQ258" s="38"/>
      <c r="AR258" s="38"/>
    </row>
    <row r="259" ht="12.75" customHeight="1">
      <c r="A259" s="15" t="s">
        <v>27</v>
      </c>
      <c r="B259" s="24">
        <v>2023.0</v>
      </c>
      <c r="C259" s="26">
        <v>4.0</v>
      </c>
      <c r="D259" s="26">
        <v>1315568.0</v>
      </c>
      <c r="E259" s="86">
        <v>7.0</v>
      </c>
      <c r="F259" s="29">
        <v>2416774.0</v>
      </c>
      <c r="G259" s="25">
        <v>76.0</v>
      </c>
      <c r="H259" s="25">
        <v>1.1393102E7</v>
      </c>
      <c r="I259" s="25">
        <v>70.0</v>
      </c>
      <c r="J259" s="25">
        <v>1.905032048E7</v>
      </c>
      <c r="K259" s="25">
        <v>0.0</v>
      </c>
      <c r="L259" s="25">
        <v>0.0</v>
      </c>
      <c r="M259" s="25">
        <v>3.0</v>
      </c>
      <c r="N259" s="25">
        <v>762921.0</v>
      </c>
      <c r="O259" s="25">
        <v>0.0</v>
      </c>
      <c r="P259" s="25">
        <v>0.0</v>
      </c>
      <c r="Q259" s="25">
        <v>0.0</v>
      </c>
      <c r="R259" s="25">
        <v>0.0</v>
      </c>
      <c r="S259" s="25">
        <v>10.0</v>
      </c>
      <c r="T259" s="25">
        <v>3427364.0</v>
      </c>
      <c r="U259" s="30">
        <f t="shared" ref="U259:V259" si="316">SUM(C259+G259+I259+K259+M259+O259+Q259+S259+E259)</f>
        <v>170</v>
      </c>
      <c r="V259" s="31">
        <f t="shared" si="316"/>
        <v>38366049.48</v>
      </c>
      <c r="W259" s="51">
        <f>U259-'Single-Family'!U246</f>
        <v>-20</v>
      </c>
      <c r="X259" s="52">
        <f>W259/'Single-Family'!U246</f>
        <v>-0.1052631579</v>
      </c>
      <c r="Y259" s="53">
        <f>V259-'Single-Family'!V246</f>
        <v>-1389144.79</v>
      </c>
      <c r="Z259" s="52">
        <f>Y259/'Single-Family'!V246</f>
        <v>-0.03494247269</v>
      </c>
      <c r="AA259" s="53">
        <f t="shared" si="309"/>
        <v>-62154881.53</v>
      </c>
      <c r="AB259" s="38"/>
      <c r="AC259" s="38"/>
      <c r="AD259" s="38"/>
      <c r="AE259" s="38"/>
      <c r="AF259" s="38"/>
      <c r="AG259" s="38"/>
      <c r="AH259" s="38"/>
      <c r="AI259" s="38"/>
      <c r="AJ259" s="38"/>
      <c r="AK259" s="38"/>
      <c r="AL259" s="38"/>
      <c r="AM259" s="38"/>
      <c r="AN259" s="38"/>
      <c r="AO259" s="38"/>
      <c r="AP259" s="38"/>
      <c r="AQ259" s="38"/>
      <c r="AR259" s="38"/>
    </row>
    <row r="260" ht="12.75" customHeight="1">
      <c r="A260" s="15" t="s">
        <v>28</v>
      </c>
      <c r="B260" s="24">
        <v>2023.0</v>
      </c>
      <c r="C260" s="26">
        <v>7.0</v>
      </c>
      <c r="D260" s="26">
        <v>1594667.35</v>
      </c>
      <c r="E260" s="86">
        <v>8.0</v>
      </c>
      <c r="F260" s="29">
        <v>3511700.0</v>
      </c>
      <c r="G260" s="25">
        <v>186.0</v>
      </c>
      <c r="H260" s="25">
        <v>2.0207963E7</v>
      </c>
      <c r="I260" s="25">
        <v>116.0</v>
      </c>
      <c r="J260" s="25">
        <v>3.009893193E7</v>
      </c>
      <c r="K260" s="25">
        <v>2.0</v>
      </c>
      <c r="L260" s="25">
        <v>892591.0</v>
      </c>
      <c r="M260" s="25">
        <v>3.0</v>
      </c>
      <c r="N260" s="25">
        <v>978908.0</v>
      </c>
      <c r="O260" s="25">
        <v>1.0</v>
      </c>
      <c r="P260" s="25">
        <v>200000.0</v>
      </c>
      <c r="Q260" s="25">
        <v>0.0</v>
      </c>
      <c r="R260" s="25">
        <v>0.0</v>
      </c>
      <c r="S260" s="25">
        <v>16.0</v>
      </c>
      <c r="T260" s="25">
        <v>5254387.0</v>
      </c>
      <c r="U260" s="30">
        <f t="shared" ref="U260:V260" si="317">SUM(C260+G260+I260+K260+M260+O260+Q260+S260+E260)</f>
        <v>339</v>
      </c>
      <c r="V260" s="31">
        <f t="shared" si="317"/>
        <v>62739148.28</v>
      </c>
      <c r="W260" s="51">
        <f>U260-'Single-Family'!U247</f>
        <v>119</v>
      </c>
      <c r="X260" s="52">
        <f>W260/'Single-Family'!U247</f>
        <v>0.5409090909</v>
      </c>
      <c r="Y260" s="53">
        <f>V260-'Single-Family'!V247</f>
        <v>15801410.61</v>
      </c>
      <c r="Z260" s="52">
        <f>Y260/'Single-Family'!V247</f>
        <v>0.3366461912</v>
      </c>
      <c r="AA260" s="53">
        <f t="shared" si="309"/>
        <v>-46353470.92</v>
      </c>
      <c r="AB260" s="38"/>
      <c r="AC260" s="38"/>
      <c r="AD260" s="38"/>
      <c r="AE260" s="38"/>
      <c r="AF260" s="38"/>
      <c r="AG260" s="38"/>
      <c r="AH260" s="38"/>
      <c r="AI260" s="38"/>
      <c r="AJ260" s="38"/>
      <c r="AK260" s="38"/>
      <c r="AL260" s="38"/>
      <c r="AM260" s="38"/>
      <c r="AN260" s="38"/>
      <c r="AO260" s="38"/>
      <c r="AP260" s="38"/>
      <c r="AQ260" s="38"/>
      <c r="AR260" s="38"/>
    </row>
    <row r="261" ht="12.75" customHeight="1">
      <c r="A261" s="15" t="s">
        <v>29</v>
      </c>
      <c r="B261" s="24">
        <v>2023.0</v>
      </c>
      <c r="C261" s="26">
        <v>7.0</v>
      </c>
      <c r="D261" s="26">
        <v>1183510.05</v>
      </c>
      <c r="E261" s="86">
        <v>3.0</v>
      </c>
      <c r="F261" s="29">
        <v>784970.0</v>
      </c>
      <c r="G261" s="25">
        <v>112.0</v>
      </c>
      <c r="H261" s="25">
        <v>1.6518153E7</v>
      </c>
      <c r="I261" s="25">
        <v>123.0</v>
      </c>
      <c r="J261" s="25">
        <v>3.131362917E7</v>
      </c>
      <c r="K261" s="25">
        <v>4.0</v>
      </c>
      <c r="L261" s="25">
        <v>1449175.0</v>
      </c>
      <c r="M261" s="25">
        <v>4.0</v>
      </c>
      <c r="N261" s="25">
        <v>1240484.0</v>
      </c>
      <c r="O261" s="25">
        <v>1.0</v>
      </c>
      <c r="P261" s="25">
        <v>965000.0</v>
      </c>
      <c r="Q261" s="25">
        <v>0.0</v>
      </c>
      <c r="R261" s="25">
        <v>0.0</v>
      </c>
      <c r="S261" s="25">
        <v>2.0</v>
      </c>
      <c r="T261" s="25">
        <v>771098.0</v>
      </c>
      <c r="U261" s="30">
        <f t="shared" ref="U261:V261" si="318">SUM(C261+G261+I261+K261+M261+O261+Q261+S261+E261)</f>
        <v>256</v>
      </c>
      <c r="V261" s="31">
        <f t="shared" si="318"/>
        <v>54226019.22</v>
      </c>
      <c r="W261" s="51">
        <f>U261-'Single-Family'!U248</f>
        <v>79</v>
      </c>
      <c r="X261" s="52">
        <f>W261/'Single-Family'!U248</f>
        <v>0.4463276836</v>
      </c>
      <c r="Y261" s="53">
        <f>V261-'Single-Family'!V248</f>
        <v>14641272.05</v>
      </c>
      <c r="Z261" s="52">
        <f>Y261/'Single-Family'!V248</f>
        <v>0.3698715565</v>
      </c>
      <c r="AA261" s="53">
        <f t="shared" si="309"/>
        <v>-31712198.87</v>
      </c>
      <c r="AB261" s="38"/>
      <c r="AC261" s="38"/>
      <c r="AD261" s="38"/>
      <c r="AE261" s="38"/>
      <c r="AF261" s="38"/>
      <c r="AG261" s="38"/>
      <c r="AH261" s="38"/>
      <c r="AI261" s="38"/>
      <c r="AJ261" s="38"/>
      <c r="AK261" s="38"/>
      <c r="AL261" s="38"/>
      <c r="AM261" s="38"/>
      <c r="AN261" s="38"/>
      <c r="AO261" s="38"/>
      <c r="AP261" s="38"/>
      <c r="AQ261" s="38"/>
      <c r="AR261" s="38"/>
    </row>
    <row r="262" ht="12.75" customHeight="1">
      <c r="A262" s="15" t="s">
        <v>30</v>
      </c>
      <c r="B262" s="24">
        <v>2023.0</v>
      </c>
      <c r="C262" s="26">
        <v>5.0</v>
      </c>
      <c r="D262" s="26">
        <v>917814.0</v>
      </c>
      <c r="E262" s="86">
        <v>5.0</v>
      </c>
      <c r="F262" s="29">
        <v>1885960.0</v>
      </c>
      <c r="G262" s="25">
        <v>52.0</v>
      </c>
      <c r="H262" s="25">
        <v>1.0502108E7</v>
      </c>
      <c r="I262" s="25">
        <v>52.0</v>
      </c>
      <c r="J262" s="25">
        <v>1.476439411E7</v>
      </c>
      <c r="K262" s="25">
        <v>0.0</v>
      </c>
      <c r="L262" s="25">
        <v>0.0</v>
      </c>
      <c r="M262" s="25">
        <v>9.0</v>
      </c>
      <c r="N262" s="25">
        <v>1471574.0</v>
      </c>
      <c r="O262" s="25">
        <v>0.0</v>
      </c>
      <c r="P262" s="25">
        <v>0.0</v>
      </c>
      <c r="Q262" s="25">
        <v>0.0</v>
      </c>
      <c r="R262" s="25">
        <v>0.0</v>
      </c>
      <c r="S262" s="25">
        <v>2.0</v>
      </c>
      <c r="T262" s="25">
        <v>684754.0</v>
      </c>
      <c r="U262" s="30">
        <f t="shared" ref="U262:V262" si="319">SUM(C262+G262+I262+K262+M262+O262+Q262+S262+E262)</f>
        <v>125</v>
      </c>
      <c r="V262" s="31">
        <f t="shared" si="319"/>
        <v>30226604.11</v>
      </c>
      <c r="W262" s="51">
        <f>U262-'Single-Family'!U249</f>
        <v>-11</v>
      </c>
      <c r="X262" s="52">
        <f>W262/'Single-Family'!U249</f>
        <v>-0.08088235294</v>
      </c>
      <c r="Y262" s="53">
        <f>V262-'Single-Family'!V249</f>
        <v>1190446.56</v>
      </c>
      <c r="Z262" s="52">
        <f>Y262/'Single-Family'!V249</f>
        <v>0.04099876363</v>
      </c>
      <c r="AA262" s="53">
        <f t="shared" si="309"/>
        <v>-30521752.31</v>
      </c>
      <c r="AB262" s="38"/>
      <c r="AC262" s="38"/>
      <c r="AD262" s="38"/>
      <c r="AE262" s="38"/>
      <c r="AF262" s="38"/>
      <c r="AG262" s="38"/>
      <c r="AH262" s="38"/>
      <c r="AI262" s="38"/>
      <c r="AJ262" s="38"/>
      <c r="AK262" s="38"/>
      <c r="AL262" s="38"/>
      <c r="AM262" s="38"/>
      <c r="AN262" s="38"/>
      <c r="AO262" s="38"/>
      <c r="AP262" s="38"/>
      <c r="AQ262" s="38"/>
      <c r="AR262" s="38"/>
    </row>
    <row r="263" ht="12.75" customHeight="1">
      <c r="A263" s="23" t="s">
        <v>31</v>
      </c>
      <c r="B263" s="40">
        <v>2023.0</v>
      </c>
      <c r="C263" s="42">
        <f t="shared" ref="C263:V263" si="320">SUM(C251:C262)</f>
        <v>68</v>
      </c>
      <c r="D263" s="42">
        <f t="shared" si="320"/>
        <v>13916805.8</v>
      </c>
      <c r="E263" s="83">
        <f t="shared" si="320"/>
        <v>63</v>
      </c>
      <c r="F263" s="42">
        <f t="shared" si="320"/>
        <v>22669546</v>
      </c>
      <c r="G263" s="83">
        <f t="shared" si="320"/>
        <v>1389</v>
      </c>
      <c r="H263" s="42">
        <f t="shared" si="320"/>
        <v>198633478</v>
      </c>
      <c r="I263" s="83">
        <f t="shared" si="320"/>
        <v>1027</v>
      </c>
      <c r="J263" s="42">
        <f t="shared" si="320"/>
        <v>273086582.5</v>
      </c>
      <c r="K263" s="83">
        <f t="shared" si="320"/>
        <v>35</v>
      </c>
      <c r="L263" s="42">
        <f t="shared" si="320"/>
        <v>12705693.4</v>
      </c>
      <c r="M263" s="83">
        <f t="shared" si="320"/>
        <v>58</v>
      </c>
      <c r="N263" s="42">
        <f t="shared" si="320"/>
        <v>15777136</v>
      </c>
      <c r="O263" s="83">
        <f t="shared" si="320"/>
        <v>9</v>
      </c>
      <c r="P263" s="42">
        <f t="shared" si="320"/>
        <v>3650000</v>
      </c>
      <c r="Q263" s="83">
        <f t="shared" si="320"/>
        <v>12</v>
      </c>
      <c r="R263" s="42">
        <f t="shared" si="320"/>
        <v>0</v>
      </c>
      <c r="S263" s="83">
        <f t="shared" si="320"/>
        <v>71</v>
      </c>
      <c r="T263" s="45">
        <f t="shared" si="320"/>
        <v>23029836</v>
      </c>
      <c r="U263" s="46">
        <f t="shared" si="320"/>
        <v>2732</v>
      </c>
      <c r="V263" s="47">
        <f t="shared" si="320"/>
        <v>563469077.7</v>
      </c>
      <c r="W263" s="54">
        <f>U263-'Single-Family'!U250</f>
        <v>84</v>
      </c>
      <c r="X263" s="55">
        <f>W263/'Single-Family'!U250</f>
        <v>0.03172205438</v>
      </c>
      <c r="Y263" s="56">
        <f>V263-'Single-Family'!V250</f>
        <v>-30521752.31</v>
      </c>
      <c r="Z263" s="55">
        <f>Y263/'Single-Family'!V250</f>
        <v>-0.05138421465</v>
      </c>
      <c r="AA263" s="56">
        <f t="shared" ref="AA263:AA264" si="322">Y263</f>
        <v>-30521752.31</v>
      </c>
      <c r="AB263" s="38"/>
      <c r="AC263" s="38"/>
      <c r="AD263" s="38"/>
      <c r="AE263" s="38"/>
      <c r="AF263" s="38"/>
      <c r="AG263" s="38"/>
      <c r="AH263" s="38"/>
      <c r="AI263" s="38"/>
      <c r="AJ263" s="38"/>
      <c r="AK263" s="38"/>
      <c r="AL263" s="38"/>
      <c r="AM263" s="38"/>
      <c r="AN263" s="38"/>
      <c r="AO263" s="38"/>
      <c r="AP263" s="38"/>
      <c r="AQ263" s="38"/>
      <c r="AR263" s="38"/>
    </row>
    <row r="264" ht="12.75" customHeight="1">
      <c r="A264" s="15" t="s">
        <v>19</v>
      </c>
      <c r="B264" s="24">
        <v>2024.0</v>
      </c>
      <c r="C264" s="84">
        <v>1.0</v>
      </c>
      <c r="D264" s="84">
        <v>112908.0</v>
      </c>
      <c r="E264" s="85">
        <v>5.0</v>
      </c>
      <c r="F264" s="29">
        <v>1880925.0</v>
      </c>
      <c r="G264" s="25">
        <v>77.0</v>
      </c>
      <c r="H264" s="25">
        <v>1.1149229E7</v>
      </c>
      <c r="I264" s="25">
        <v>51.0</v>
      </c>
      <c r="J264" s="25">
        <v>1.465986796E7</v>
      </c>
      <c r="K264" s="25">
        <v>2.0</v>
      </c>
      <c r="L264" s="25">
        <v>372558.0</v>
      </c>
      <c r="M264" s="25">
        <v>0.0</v>
      </c>
      <c r="N264" s="25">
        <v>0.0</v>
      </c>
      <c r="O264" s="25">
        <v>0.0</v>
      </c>
      <c r="P264" s="25">
        <v>0.0</v>
      </c>
      <c r="Q264" s="25">
        <v>1.0</v>
      </c>
      <c r="R264" s="25">
        <v>400000.0</v>
      </c>
      <c r="S264" s="25">
        <v>0.0</v>
      </c>
      <c r="T264" s="25">
        <v>0.0</v>
      </c>
      <c r="U264" s="30">
        <f t="shared" ref="U264:V264" si="321">SUM(C264+G264+I264+K264+M264+O264+Q264+S264+E264)</f>
        <v>137</v>
      </c>
      <c r="V264" s="31">
        <f t="shared" si="321"/>
        <v>28575487.96</v>
      </c>
      <c r="W264" s="51">
        <f>U264-'Single-Family'!U251</f>
        <v>-61</v>
      </c>
      <c r="X264" s="52">
        <f>W264/'Single-Family'!U251</f>
        <v>-0.3080808081</v>
      </c>
      <c r="Y264" s="53">
        <f>V264-'Single-Family'!V251</f>
        <v>-3664129.55</v>
      </c>
      <c r="Z264" s="52">
        <f>Y264/'Single-Family'!V251</f>
        <v>-0.1136530093</v>
      </c>
      <c r="AA264" s="53">
        <f t="shared" si="322"/>
        <v>-3664129.55</v>
      </c>
      <c r="AB264" s="38"/>
      <c r="AC264" s="37">
        <f t="array" ref="AC264:AN265">TRANSPOSE(U264:V275)</f>
        <v>137</v>
      </c>
      <c r="AD264" s="37">
        <v>388.0</v>
      </c>
      <c r="AE264" s="37">
        <v>300.0</v>
      </c>
      <c r="AF264" s="37">
        <v>321.0</v>
      </c>
      <c r="AG264" s="37">
        <v>239.0</v>
      </c>
      <c r="AH264" s="37">
        <v>232.0</v>
      </c>
      <c r="AI264" s="37">
        <v>379.0</v>
      </c>
      <c r="AJ264" s="37">
        <v>301.0</v>
      </c>
      <c r="AK264" s="37">
        <v>241.0</v>
      </c>
      <c r="AL264" s="37">
        <v>234.0</v>
      </c>
      <c r="AM264" s="37">
        <v>197.0</v>
      </c>
      <c r="AN264" s="37">
        <v>180.0</v>
      </c>
      <c r="AO264" s="38"/>
      <c r="AP264" s="38"/>
      <c r="AQ264" s="38"/>
      <c r="AR264" s="38"/>
    </row>
    <row r="265" ht="12.75" customHeight="1">
      <c r="A265" s="15" t="s">
        <v>20</v>
      </c>
      <c r="B265" s="24">
        <v>2024.0</v>
      </c>
      <c r="C265" s="26">
        <v>5.0</v>
      </c>
      <c r="D265" s="26">
        <v>1023555.0</v>
      </c>
      <c r="E265" s="86">
        <v>15.0</v>
      </c>
      <c r="F265" s="29">
        <v>4842880.0</v>
      </c>
      <c r="G265" s="25">
        <v>254.0</v>
      </c>
      <c r="H265" s="25">
        <v>2.5198311E7</v>
      </c>
      <c r="I265" s="25">
        <v>96.0</v>
      </c>
      <c r="J265" s="25">
        <v>2.5443447490000002E7</v>
      </c>
      <c r="K265" s="25">
        <v>7.0</v>
      </c>
      <c r="L265" s="25">
        <v>2344067.0</v>
      </c>
      <c r="M265" s="25">
        <v>7.0</v>
      </c>
      <c r="N265" s="25">
        <v>1719766.0</v>
      </c>
      <c r="O265" s="25">
        <v>0.0</v>
      </c>
      <c r="P265" s="25">
        <v>0.0</v>
      </c>
      <c r="Q265" s="25">
        <v>2.0</v>
      </c>
      <c r="R265" s="25">
        <v>707371.0</v>
      </c>
      <c r="S265" s="25">
        <v>2.0</v>
      </c>
      <c r="T265" s="25">
        <v>666326.0</v>
      </c>
      <c r="U265" s="30">
        <f t="shared" ref="U265:V265" si="323">SUM(C265+G265+I265+K265+M265+O265+Q265+S265+E265)</f>
        <v>388</v>
      </c>
      <c r="V265" s="31">
        <f t="shared" si="323"/>
        <v>61945723.49</v>
      </c>
      <c r="W265" s="51">
        <f>U265-'Single-Family'!U252</f>
        <v>260</v>
      </c>
      <c r="X265" s="52">
        <f>W265/'Single-Family'!U252</f>
        <v>2.03125</v>
      </c>
      <c r="Y265" s="53">
        <f>V265-'Single-Family'!V252</f>
        <v>36603226.1</v>
      </c>
      <c r="Z265" s="52">
        <f>Y265/'Single-Family'!V252</f>
        <v>1.444341713</v>
      </c>
      <c r="AA265" s="53">
        <f t="shared" ref="AA265:AA275" si="325">AA264+Y265</f>
        <v>32939096.55</v>
      </c>
      <c r="AB265" s="38"/>
      <c r="AC265" s="37">
        <v>2.857548796E7</v>
      </c>
      <c r="AD265" s="37">
        <v>6.194572349E7</v>
      </c>
      <c r="AE265" s="37">
        <v>5.844688141E7</v>
      </c>
      <c r="AF265" s="37">
        <v>6.834048094999999E7</v>
      </c>
      <c r="AG265" s="37">
        <v>5.605713431E7</v>
      </c>
      <c r="AH265" s="37">
        <v>5.052244328E7</v>
      </c>
      <c r="AI265" s="37">
        <v>6.349454757E7</v>
      </c>
      <c r="AJ265" s="37">
        <v>6.628929743000001E7</v>
      </c>
      <c r="AK265" s="37">
        <v>4.995202067E7</v>
      </c>
      <c r="AL265" s="37">
        <v>5.540140196E7</v>
      </c>
      <c r="AM265" s="37">
        <v>4.30967911E7</v>
      </c>
      <c r="AN265" s="37">
        <v>4.074849318E7</v>
      </c>
      <c r="AO265" s="38"/>
      <c r="AP265" s="38"/>
      <c r="AQ265" s="38"/>
      <c r="AR265" s="38"/>
    </row>
    <row r="266" ht="12.75" customHeight="1">
      <c r="A266" s="15" t="s">
        <v>21</v>
      </c>
      <c r="B266" s="24">
        <v>2024.0</v>
      </c>
      <c r="C266" s="26">
        <v>3.0</v>
      </c>
      <c r="D266" s="26">
        <v>432919.0</v>
      </c>
      <c r="E266" s="86">
        <v>4.0</v>
      </c>
      <c r="F266" s="29">
        <v>979980.0</v>
      </c>
      <c r="G266" s="25">
        <v>176.0</v>
      </c>
      <c r="H266" s="25">
        <v>2.458341488E7</v>
      </c>
      <c r="I266" s="25">
        <v>92.0</v>
      </c>
      <c r="J266" s="25">
        <v>2.462968753E7</v>
      </c>
      <c r="K266" s="25">
        <v>3.0</v>
      </c>
      <c r="L266" s="25">
        <v>854282.0</v>
      </c>
      <c r="M266" s="25">
        <v>2.0</v>
      </c>
      <c r="N266" s="25">
        <v>634041.0</v>
      </c>
      <c r="O266" s="25">
        <v>4.0</v>
      </c>
      <c r="P266" s="25">
        <v>1320000.0</v>
      </c>
      <c r="Q266" s="25">
        <v>3.0</v>
      </c>
      <c r="R266" s="25">
        <v>1040000.0</v>
      </c>
      <c r="S266" s="25">
        <v>13.0</v>
      </c>
      <c r="T266" s="25">
        <v>3972557.0</v>
      </c>
      <c r="U266" s="30">
        <f t="shared" ref="U266:V266" si="324">SUM(C266+G266+I266+K266+M266+O266+Q266+S266+E266)</f>
        <v>300</v>
      </c>
      <c r="V266" s="31">
        <f t="shared" si="324"/>
        <v>58446881.41</v>
      </c>
      <c r="W266" s="51">
        <f>U266-'Single-Family'!U253</f>
        <v>65</v>
      </c>
      <c r="X266" s="52">
        <f>W266/'Single-Family'!U253</f>
        <v>0.2765957447</v>
      </c>
      <c r="Y266" s="53">
        <f>V266-'Single-Family'!V253</f>
        <v>12606547.93</v>
      </c>
      <c r="Z266" s="52">
        <f>Y266/'Single-Family'!V253</f>
        <v>0.2750099524</v>
      </c>
      <c r="AA266" s="53">
        <f t="shared" si="325"/>
        <v>45545644.48</v>
      </c>
      <c r="AB266" s="38"/>
      <c r="AC266" s="15">
        <f t="shared" ref="AC266:AN266" si="326">AC265/$AC$137</f>
        <v>28.57548796</v>
      </c>
      <c r="AD266" s="15">
        <f t="shared" si="326"/>
        <v>61.94572349</v>
      </c>
      <c r="AE266" s="15">
        <f t="shared" si="326"/>
        <v>58.44688141</v>
      </c>
      <c r="AF266" s="15">
        <f t="shared" si="326"/>
        <v>68.34048095</v>
      </c>
      <c r="AG266" s="15">
        <f t="shared" si="326"/>
        <v>56.05713431</v>
      </c>
      <c r="AH266" s="15">
        <f t="shared" si="326"/>
        <v>50.52244328</v>
      </c>
      <c r="AI266" s="15">
        <f t="shared" si="326"/>
        <v>63.49454757</v>
      </c>
      <c r="AJ266" s="15">
        <f t="shared" si="326"/>
        <v>66.28929743</v>
      </c>
      <c r="AK266" s="15">
        <f t="shared" si="326"/>
        <v>49.95202067</v>
      </c>
      <c r="AL266" s="15">
        <f t="shared" si="326"/>
        <v>55.40140196</v>
      </c>
      <c r="AM266" s="15">
        <f t="shared" si="326"/>
        <v>43.0967911</v>
      </c>
      <c r="AN266" s="15">
        <f t="shared" si="326"/>
        <v>40.74849318</v>
      </c>
      <c r="AO266" s="38"/>
      <c r="AP266" s="38"/>
      <c r="AQ266" s="38"/>
      <c r="AR266" s="38"/>
    </row>
    <row r="267" ht="12.75" customHeight="1">
      <c r="A267" s="15" t="s">
        <v>22</v>
      </c>
      <c r="B267" s="24">
        <v>2024.0</v>
      </c>
      <c r="C267" s="26">
        <v>5.0</v>
      </c>
      <c r="D267" s="26">
        <v>814173.0</v>
      </c>
      <c r="E267" s="86">
        <v>24.0</v>
      </c>
      <c r="F267" s="29">
        <v>5027990.0</v>
      </c>
      <c r="G267" s="25">
        <v>156.0</v>
      </c>
      <c r="H267" s="25">
        <v>2.5044105E7</v>
      </c>
      <c r="I267" s="25">
        <v>113.0</v>
      </c>
      <c r="J267" s="25">
        <v>3.009804555E7</v>
      </c>
      <c r="K267" s="25">
        <v>9.0</v>
      </c>
      <c r="L267" s="25">
        <v>3095835.4</v>
      </c>
      <c r="M267" s="25">
        <v>5.0</v>
      </c>
      <c r="N267" s="25">
        <v>1375985.0</v>
      </c>
      <c r="O267" s="25">
        <v>2.0</v>
      </c>
      <c r="P267" s="25">
        <v>750000.0</v>
      </c>
      <c r="Q267" s="25">
        <v>1.0</v>
      </c>
      <c r="R267" s="25">
        <v>300000.0</v>
      </c>
      <c r="S267" s="25">
        <v>6.0</v>
      </c>
      <c r="T267" s="25">
        <v>1834347.0</v>
      </c>
      <c r="U267" s="30">
        <f t="shared" ref="U267:V267" si="327">SUM(C267+G267+I267+K267+M267+O267+Q267+S267+E267)</f>
        <v>321</v>
      </c>
      <c r="V267" s="31">
        <f t="shared" si="327"/>
        <v>68340480.95</v>
      </c>
      <c r="W267" s="51">
        <f>U267-'Single-Family'!U254</f>
        <v>105</v>
      </c>
      <c r="X267" s="52">
        <f>W267/'Single-Family'!U254</f>
        <v>0.4861111111</v>
      </c>
      <c r="Y267" s="53">
        <f>V267-'Single-Family'!V254</f>
        <v>23064408.62</v>
      </c>
      <c r="Z267" s="52">
        <f>Y267/'Single-Family'!V254</f>
        <v>0.5094171697</v>
      </c>
      <c r="AA267" s="53">
        <f t="shared" si="325"/>
        <v>68610053.1</v>
      </c>
      <c r="AB267" s="38"/>
      <c r="AC267" s="38"/>
      <c r="AD267" s="38"/>
      <c r="AE267" s="38"/>
      <c r="AF267" s="38"/>
      <c r="AG267" s="38"/>
      <c r="AH267" s="38"/>
      <c r="AI267" s="38"/>
      <c r="AJ267" s="38"/>
      <c r="AK267" s="38"/>
      <c r="AL267" s="38"/>
      <c r="AM267" s="38"/>
      <c r="AN267" s="38"/>
      <c r="AO267" s="38"/>
      <c r="AP267" s="38"/>
      <c r="AQ267" s="38"/>
      <c r="AR267" s="38"/>
    </row>
    <row r="268" ht="12.75" customHeight="1">
      <c r="A268" s="15" t="s">
        <v>23</v>
      </c>
      <c r="B268" s="24">
        <v>2024.0</v>
      </c>
      <c r="C268" s="26">
        <v>4.0</v>
      </c>
      <c r="D268" s="26">
        <v>1104117.0</v>
      </c>
      <c r="E268" s="86">
        <v>2.0</v>
      </c>
      <c r="F268" s="29">
        <v>694990.0</v>
      </c>
      <c r="G268" s="25">
        <v>94.0</v>
      </c>
      <c r="H268" s="25">
        <v>1.4343519E7</v>
      </c>
      <c r="I268" s="25">
        <v>122.0</v>
      </c>
      <c r="J268" s="25">
        <v>3.442323131E7</v>
      </c>
      <c r="K268" s="25">
        <v>3.0</v>
      </c>
      <c r="L268" s="25">
        <v>963657.0</v>
      </c>
      <c r="M268" s="25">
        <v>5.0</v>
      </c>
      <c r="N268" s="25">
        <v>1208197.0</v>
      </c>
      <c r="O268" s="25">
        <v>3.0</v>
      </c>
      <c r="P268" s="25">
        <v>1740000.0</v>
      </c>
      <c r="Q268" s="25">
        <v>1.0</v>
      </c>
      <c r="R268" s="25">
        <v>430000.0</v>
      </c>
      <c r="S268" s="25">
        <v>5.0</v>
      </c>
      <c r="T268" s="25">
        <v>1149423.0</v>
      </c>
      <c r="U268" s="30">
        <f t="shared" ref="U268:V268" si="328">SUM(C268+G268+I268+K268+M268+O268+Q268+S268+E268)</f>
        <v>239</v>
      </c>
      <c r="V268" s="31">
        <f t="shared" si="328"/>
        <v>56057134.31</v>
      </c>
      <c r="W268" s="51">
        <f>U268-'Single-Family'!U255</f>
        <v>-36</v>
      </c>
      <c r="X268" s="52">
        <f>W268/'Single-Family'!U255</f>
        <v>-0.1309090909</v>
      </c>
      <c r="Y268" s="53">
        <f>V268-'Single-Family'!V255</f>
        <v>-4197271.98</v>
      </c>
      <c r="Z268" s="52">
        <f>Y268/'Single-Family'!V255</f>
        <v>-0.06965917081</v>
      </c>
      <c r="AA268" s="53">
        <f t="shared" si="325"/>
        <v>64412781.12</v>
      </c>
      <c r="AB268" s="38"/>
      <c r="AC268" s="38"/>
      <c r="AD268" s="38"/>
      <c r="AE268" s="38"/>
      <c r="AF268" s="38"/>
      <c r="AG268" s="38"/>
      <c r="AH268" s="38"/>
      <c r="AI268" s="38"/>
      <c r="AJ268" s="38"/>
      <c r="AK268" s="38"/>
      <c r="AL268" s="38"/>
      <c r="AM268" s="38"/>
      <c r="AN268" s="38"/>
      <c r="AO268" s="38"/>
      <c r="AP268" s="38"/>
      <c r="AQ268" s="38"/>
      <c r="AR268" s="38"/>
    </row>
    <row r="269" ht="12.75" customHeight="1">
      <c r="A269" s="15" t="s">
        <v>32</v>
      </c>
      <c r="B269" s="24">
        <v>2024.0</v>
      </c>
      <c r="C269" s="26">
        <v>1.0</v>
      </c>
      <c r="D269" s="26">
        <v>95445.0</v>
      </c>
      <c r="E269" s="86">
        <v>2.0</v>
      </c>
      <c r="F269" s="29">
        <v>0.0</v>
      </c>
      <c r="G269" s="25">
        <v>114.0</v>
      </c>
      <c r="H269" s="25">
        <v>1.7792471E7</v>
      </c>
      <c r="I269" s="25">
        <v>93.0</v>
      </c>
      <c r="J269" s="25">
        <v>2.454179928E7</v>
      </c>
      <c r="K269" s="25">
        <v>8.0</v>
      </c>
      <c r="L269" s="25">
        <v>2690497.0</v>
      </c>
      <c r="M269" s="25">
        <v>7.0</v>
      </c>
      <c r="N269" s="25">
        <v>2077705.0</v>
      </c>
      <c r="O269" s="25">
        <v>1.0</v>
      </c>
      <c r="P269" s="25">
        <v>400000.0</v>
      </c>
      <c r="Q269" s="25">
        <v>3.0</v>
      </c>
      <c r="R269" s="25">
        <v>1800000.0</v>
      </c>
      <c r="S269" s="25">
        <v>3.0</v>
      </c>
      <c r="T269" s="25">
        <v>1124526.0</v>
      </c>
      <c r="U269" s="30">
        <f t="shared" ref="U269:V269" si="329">SUM(C269+G269+I269+K269+M269+O269+Q269+S269+E269)</f>
        <v>232</v>
      </c>
      <c r="V269" s="31">
        <f t="shared" si="329"/>
        <v>50522443.28</v>
      </c>
      <c r="W269" s="51">
        <f>U269-'Single-Family'!U256</f>
        <v>-28</v>
      </c>
      <c r="X269" s="52">
        <f>W269/'Single-Family'!U256</f>
        <v>-0.1076923077</v>
      </c>
      <c r="Y269" s="53">
        <f>V269-'Single-Family'!V256</f>
        <v>-5025775.52</v>
      </c>
      <c r="Z269" s="52">
        <f>Y269/'Single-Family'!V256</f>
        <v>-0.09047590775</v>
      </c>
      <c r="AA269" s="53">
        <f t="shared" si="325"/>
        <v>59387005.6</v>
      </c>
      <c r="AB269" s="38"/>
      <c r="AC269" s="38"/>
      <c r="AD269" s="38"/>
      <c r="AE269" s="38"/>
      <c r="AF269" s="38"/>
      <c r="AG269" s="38"/>
      <c r="AH269" s="38"/>
      <c r="AI269" s="38"/>
      <c r="AJ269" s="38"/>
      <c r="AK269" s="38"/>
      <c r="AL269" s="38"/>
      <c r="AM269" s="38"/>
      <c r="AN269" s="38"/>
      <c r="AO269" s="38"/>
      <c r="AP269" s="38"/>
      <c r="AQ269" s="38"/>
      <c r="AR269" s="38"/>
    </row>
    <row r="270" ht="12.75" customHeight="1">
      <c r="A270" s="15" t="s">
        <v>25</v>
      </c>
      <c r="B270" s="24">
        <v>2024.0</v>
      </c>
      <c r="C270" s="26">
        <v>14.0</v>
      </c>
      <c r="D270" s="26">
        <v>2195105.75</v>
      </c>
      <c r="E270" s="86">
        <v>2.0</v>
      </c>
      <c r="F270" s="29">
        <v>564990.0</v>
      </c>
      <c r="G270" s="25">
        <v>244.0</v>
      </c>
      <c r="H270" s="25">
        <v>2.5778735E7</v>
      </c>
      <c r="I270" s="25">
        <v>97.0</v>
      </c>
      <c r="J270" s="25">
        <v>2.727182682E7</v>
      </c>
      <c r="K270" s="25">
        <v>4.0</v>
      </c>
      <c r="L270" s="25">
        <v>1365875.0</v>
      </c>
      <c r="M270" s="25">
        <v>12.0</v>
      </c>
      <c r="N270" s="25">
        <v>4099719.0</v>
      </c>
      <c r="O270" s="25">
        <v>2.0</v>
      </c>
      <c r="P270" s="25">
        <v>483000.0</v>
      </c>
      <c r="Q270" s="25">
        <v>1.0</v>
      </c>
      <c r="R270" s="25">
        <v>400000.0</v>
      </c>
      <c r="S270" s="25">
        <v>3.0</v>
      </c>
      <c r="T270" s="25">
        <v>1335296.0</v>
      </c>
      <c r="U270" s="30">
        <f t="shared" ref="U270:V270" si="330">SUM(C270+G270+I270+K270+M270+O270+Q270+S270+E270)</f>
        <v>379</v>
      </c>
      <c r="V270" s="31">
        <f t="shared" si="330"/>
        <v>63494547.57</v>
      </c>
      <c r="W270" s="51">
        <f>U270-'Single-Family'!U257</f>
        <v>142</v>
      </c>
      <c r="X270" s="52">
        <f>W270/'Single-Family'!U257</f>
        <v>0.5991561181</v>
      </c>
      <c r="Y270" s="53">
        <f>V270-'Single-Family'!V257</f>
        <v>10596271.16</v>
      </c>
      <c r="Z270" s="52">
        <f>Y270/'Single-Family'!V257</f>
        <v>0.20031411</v>
      </c>
      <c r="AA270" s="53">
        <f t="shared" si="325"/>
        <v>69983276.76</v>
      </c>
      <c r="AB270" s="38"/>
      <c r="AC270" s="38"/>
      <c r="AD270" s="38"/>
      <c r="AE270" s="38"/>
      <c r="AF270" s="38"/>
      <c r="AG270" s="38"/>
      <c r="AH270" s="38"/>
      <c r="AI270" s="38"/>
      <c r="AJ270" s="38"/>
      <c r="AK270" s="38"/>
      <c r="AL270" s="38"/>
      <c r="AM270" s="38"/>
      <c r="AN270" s="38"/>
      <c r="AO270" s="38"/>
      <c r="AP270" s="38"/>
      <c r="AQ270" s="38"/>
      <c r="AR270" s="38"/>
    </row>
    <row r="271" ht="12.75" customHeight="1">
      <c r="A271" s="15" t="s">
        <v>26</v>
      </c>
      <c r="B271" s="24">
        <v>2024.0</v>
      </c>
      <c r="C271" s="26">
        <v>3.0</v>
      </c>
      <c r="D271" s="26">
        <v>715477.45</v>
      </c>
      <c r="E271" s="86">
        <v>30.0</v>
      </c>
      <c r="F271" s="29">
        <v>6315000.0</v>
      </c>
      <c r="G271" s="25">
        <v>121.0</v>
      </c>
      <c r="H271" s="25">
        <v>1.808702E7</v>
      </c>
      <c r="I271" s="25">
        <v>123.0</v>
      </c>
      <c r="J271" s="25">
        <v>3.4294399980000004E7</v>
      </c>
      <c r="K271" s="25">
        <v>7.0</v>
      </c>
      <c r="L271" s="25">
        <v>2278020.0</v>
      </c>
      <c r="M271" s="25">
        <v>9.0</v>
      </c>
      <c r="N271" s="25">
        <v>2351082.0</v>
      </c>
      <c r="O271" s="25">
        <v>1.0</v>
      </c>
      <c r="P271" s="25">
        <v>195000.0</v>
      </c>
      <c r="Q271" s="25">
        <v>1.0</v>
      </c>
      <c r="R271" s="25">
        <v>500000.0</v>
      </c>
      <c r="S271" s="25">
        <v>6.0</v>
      </c>
      <c r="T271" s="25">
        <v>1553298.0</v>
      </c>
      <c r="U271" s="30">
        <f t="shared" ref="U271:V271" si="331">SUM(C271+G271+I271+K271+M271+O271+Q271+S271+E271)</f>
        <v>301</v>
      </c>
      <c r="V271" s="31">
        <f t="shared" si="331"/>
        <v>66289297.43</v>
      </c>
      <c r="W271" s="51">
        <f>U271-'Single-Family'!U258</f>
        <v>8</v>
      </c>
      <c r="X271" s="52">
        <f>W271/'Single-Family'!U258</f>
        <v>0.02730375427</v>
      </c>
      <c r="Y271" s="53">
        <f>V271-'Single-Family'!V258</f>
        <v>5777463.01</v>
      </c>
      <c r="Z271" s="52">
        <f>Y271/'Single-Family'!V258</f>
        <v>0.09547658017</v>
      </c>
      <c r="AA271" s="53">
        <f t="shared" si="325"/>
        <v>75760739.77</v>
      </c>
      <c r="AB271" s="38"/>
      <c r="AC271" s="38"/>
      <c r="AD271" s="38"/>
      <c r="AE271" s="38"/>
      <c r="AF271" s="38"/>
      <c r="AG271" s="38"/>
      <c r="AH271" s="38"/>
      <c r="AI271" s="38"/>
      <c r="AJ271" s="38"/>
      <c r="AK271" s="38"/>
      <c r="AL271" s="38"/>
      <c r="AM271" s="38"/>
      <c r="AN271" s="38"/>
      <c r="AO271" s="38"/>
      <c r="AP271" s="38"/>
      <c r="AQ271" s="38"/>
      <c r="AR271" s="38"/>
    </row>
    <row r="272" ht="12.75" customHeight="1">
      <c r="A272" s="15" t="s">
        <v>27</v>
      </c>
      <c r="B272" s="24">
        <v>2024.0</v>
      </c>
      <c r="C272" s="26">
        <v>6.0</v>
      </c>
      <c r="D272" s="26">
        <v>2340657.69</v>
      </c>
      <c r="E272" s="86">
        <v>2.0</v>
      </c>
      <c r="F272" s="29">
        <v>400000.0</v>
      </c>
      <c r="G272" s="25">
        <v>130.0</v>
      </c>
      <c r="H272" s="25">
        <v>2.0268189E7</v>
      </c>
      <c r="I272" s="25">
        <v>86.0</v>
      </c>
      <c r="J272" s="25">
        <v>2.3324764340000004E7</v>
      </c>
      <c r="K272" s="25">
        <v>3.0</v>
      </c>
      <c r="L272" s="25">
        <v>856071.64</v>
      </c>
      <c r="M272" s="25">
        <v>5.0</v>
      </c>
      <c r="N272" s="25">
        <v>1400570.0</v>
      </c>
      <c r="O272" s="25">
        <v>0.0</v>
      </c>
      <c r="P272" s="25">
        <v>0.0</v>
      </c>
      <c r="Q272" s="25">
        <v>4.0</v>
      </c>
      <c r="R272" s="25">
        <v>0.0</v>
      </c>
      <c r="S272" s="25">
        <v>5.0</v>
      </c>
      <c r="T272" s="25">
        <v>1361768.0</v>
      </c>
      <c r="U272" s="30">
        <f t="shared" ref="U272:V272" si="332">SUM(C272+G272+I272+K272+M272+O272+Q272+S272+E272)</f>
        <v>241</v>
      </c>
      <c r="V272" s="31">
        <f t="shared" si="332"/>
        <v>49952020.67</v>
      </c>
      <c r="W272" s="51">
        <f>U272-'Single-Family'!U259</f>
        <v>71</v>
      </c>
      <c r="X272" s="52">
        <f>W272/'Single-Family'!U259</f>
        <v>0.4176470588</v>
      </c>
      <c r="Y272" s="53">
        <f>V272-'Single-Family'!V259</f>
        <v>11585971.19</v>
      </c>
      <c r="Z272" s="52">
        <f>Y272/'Single-Family'!V259</f>
        <v>0.3019849932</v>
      </c>
      <c r="AA272" s="53">
        <f t="shared" si="325"/>
        <v>87346710.96</v>
      </c>
      <c r="AB272" s="38"/>
      <c r="AC272" s="38"/>
      <c r="AD272" s="38"/>
      <c r="AE272" s="38"/>
      <c r="AF272" s="38"/>
      <c r="AG272" s="38"/>
      <c r="AH272" s="38"/>
      <c r="AI272" s="38"/>
      <c r="AJ272" s="38"/>
      <c r="AK272" s="38"/>
      <c r="AL272" s="38"/>
      <c r="AM272" s="38"/>
      <c r="AN272" s="38"/>
      <c r="AO272" s="38"/>
      <c r="AP272" s="38"/>
      <c r="AQ272" s="38"/>
      <c r="AR272" s="38"/>
    </row>
    <row r="273" ht="12.75" customHeight="1">
      <c r="A273" s="15" t="s">
        <v>28</v>
      </c>
      <c r="B273" s="24">
        <v>2024.0</v>
      </c>
      <c r="C273" s="26">
        <v>8.0</v>
      </c>
      <c r="D273" s="26">
        <v>1179469.0</v>
      </c>
      <c r="E273" s="86">
        <v>4.0</v>
      </c>
      <c r="F273" s="29">
        <v>1104980.0</v>
      </c>
      <c r="G273" s="25">
        <v>126.0</v>
      </c>
      <c r="H273" s="25">
        <v>2.1058644E7</v>
      </c>
      <c r="I273" s="25">
        <v>66.0</v>
      </c>
      <c r="J273" s="25">
        <v>1.981313396E7</v>
      </c>
      <c r="K273" s="25">
        <v>2.0</v>
      </c>
      <c r="L273" s="25">
        <v>493612.0</v>
      </c>
      <c r="M273" s="25">
        <v>12.0</v>
      </c>
      <c r="N273" s="25">
        <v>4147655.0</v>
      </c>
      <c r="O273" s="25">
        <v>3.0</v>
      </c>
      <c r="P273" s="25">
        <v>1582000.0</v>
      </c>
      <c r="Q273" s="25">
        <v>3.0</v>
      </c>
      <c r="R273" s="25">
        <v>930000.0</v>
      </c>
      <c r="S273" s="25">
        <v>10.0</v>
      </c>
      <c r="T273" s="25">
        <v>5091908.0</v>
      </c>
      <c r="U273" s="30">
        <f t="shared" ref="U273:V273" si="333">SUM(C273+G273+I273+K273+M273+O273+Q273+S273+E273)</f>
        <v>234</v>
      </c>
      <c r="V273" s="31">
        <f t="shared" si="333"/>
        <v>55401401.96</v>
      </c>
      <c r="W273" s="51">
        <f>U273-'Single-Family'!U260</f>
        <v>-105</v>
      </c>
      <c r="X273" s="52">
        <f>W273/'Single-Family'!U260</f>
        <v>-0.3097345133</v>
      </c>
      <c r="Y273" s="53">
        <f>V273-'Single-Family'!V260</f>
        <v>-7337746.32</v>
      </c>
      <c r="Z273" s="52">
        <f>Y273/'Single-Family'!V260</f>
        <v>-0.1169564223</v>
      </c>
      <c r="AA273" s="53">
        <f t="shared" si="325"/>
        <v>80008964.64</v>
      </c>
      <c r="AB273" s="38"/>
      <c r="AC273" s="38"/>
      <c r="AD273" s="38"/>
      <c r="AE273" s="38"/>
      <c r="AF273" s="38"/>
      <c r="AG273" s="38"/>
      <c r="AH273" s="38"/>
      <c r="AI273" s="38"/>
      <c r="AJ273" s="38"/>
      <c r="AK273" s="38"/>
      <c r="AL273" s="38"/>
      <c r="AM273" s="38"/>
      <c r="AN273" s="38"/>
      <c r="AO273" s="38"/>
      <c r="AP273" s="38"/>
      <c r="AQ273" s="38"/>
      <c r="AR273" s="38"/>
    </row>
    <row r="274" ht="12.75" customHeight="1">
      <c r="A274" s="15" t="s">
        <v>29</v>
      </c>
      <c r="B274" s="24">
        <v>2024.0</v>
      </c>
      <c r="C274" s="26">
        <v>7.0</v>
      </c>
      <c r="D274" s="26">
        <v>1589806.9</v>
      </c>
      <c r="E274" s="86">
        <v>0.0</v>
      </c>
      <c r="F274" s="29">
        <v>0.0</v>
      </c>
      <c r="G274" s="25">
        <v>112.0</v>
      </c>
      <c r="H274" s="25">
        <v>1.8421432E7</v>
      </c>
      <c r="I274" s="25">
        <v>55.0</v>
      </c>
      <c r="J274" s="25">
        <v>1.4887162200000003E7</v>
      </c>
      <c r="K274" s="25">
        <v>4.0</v>
      </c>
      <c r="L274" s="25">
        <v>1242300.0</v>
      </c>
      <c r="M274" s="25">
        <v>8.0</v>
      </c>
      <c r="N274" s="25">
        <v>2909961.0</v>
      </c>
      <c r="O274" s="25">
        <v>1.0</v>
      </c>
      <c r="P274" s="25">
        <v>400000.0</v>
      </c>
      <c r="Q274" s="25">
        <v>5.0</v>
      </c>
      <c r="R274" s="25">
        <v>1800000.0</v>
      </c>
      <c r="S274" s="25">
        <v>5.0</v>
      </c>
      <c r="T274" s="25">
        <v>1846129.0</v>
      </c>
      <c r="U274" s="30">
        <f t="shared" ref="U274:V274" si="334">SUM(C274+G274+I274+K274+M274+O274+Q274+S274+E274)</f>
        <v>197</v>
      </c>
      <c r="V274" s="31">
        <f t="shared" si="334"/>
        <v>43096791.1</v>
      </c>
      <c r="W274" s="51">
        <f>U274-'Single-Family'!U261</f>
        <v>-59</v>
      </c>
      <c r="X274" s="52">
        <f>W274/'Single-Family'!U261</f>
        <v>-0.23046875</v>
      </c>
      <c r="Y274" s="53">
        <f>V274-'Single-Family'!V261</f>
        <v>-11129228.12</v>
      </c>
      <c r="Z274" s="52">
        <f>Y274/'Single-Family'!V261</f>
        <v>-0.2052377858</v>
      </c>
      <c r="AA274" s="53">
        <f t="shared" si="325"/>
        <v>68879736.52</v>
      </c>
      <c r="AB274" s="38"/>
      <c r="AC274" s="38"/>
      <c r="AD274" s="38"/>
      <c r="AE274" s="38"/>
      <c r="AF274" s="38"/>
      <c r="AG274" s="38"/>
      <c r="AH274" s="38"/>
      <c r="AI274" s="38"/>
      <c r="AJ274" s="38"/>
      <c r="AK274" s="38"/>
      <c r="AL274" s="38"/>
      <c r="AM274" s="38"/>
      <c r="AN274" s="38"/>
      <c r="AO274" s="38"/>
      <c r="AP274" s="38"/>
      <c r="AQ274" s="38"/>
      <c r="AR274" s="38"/>
    </row>
    <row r="275" ht="12.75" customHeight="1">
      <c r="A275" s="15" t="s">
        <v>30</v>
      </c>
      <c r="B275" s="24">
        <v>2024.0</v>
      </c>
      <c r="C275" s="26">
        <v>4.0</v>
      </c>
      <c r="D275" s="26">
        <v>839975.0</v>
      </c>
      <c r="E275" s="86">
        <v>9.0</v>
      </c>
      <c r="F275" s="29">
        <v>2866500.0</v>
      </c>
      <c r="G275" s="25">
        <v>95.0</v>
      </c>
      <c r="H275" s="25">
        <v>1.4474806E7</v>
      </c>
      <c r="I275" s="25">
        <v>57.0</v>
      </c>
      <c r="J275" s="25">
        <v>1.680462418E7</v>
      </c>
      <c r="K275" s="25">
        <v>1.0</v>
      </c>
      <c r="L275" s="25">
        <v>360000.0</v>
      </c>
      <c r="M275" s="25">
        <v>6.0</v>
      </c>
      <c r="N275" s="25">
        <v>2406020.0</v>
      </c>
      <c r="O275" s="25">
        <v>3.0</v>
      </c>
      <c r="P275" s="25">
        <v>1250000.0</v>
      </c>
      <c r="Q275" s="25">
        <v>2.0</v>
      </c>
      <c r="R275" s="25">
        <v>725000.0</v>
      </c>
      <c r="S275" s="25">
        <v>3.0</v>
      </c>
      <c r="T275" s="25">
        <v>1021568.0</v>
      </c>
      <c r="U275" s="30">
        <f t="shared" ref="U275:V275" si="335">SUM(C275+G275+I275+K275+M275+O275+Q275+S275+E275)</f>
        <v>180</v>
      </c>
      <c r="V275" s="31">
        <f t="shared" si="335"/>
        <v>40748493.18</v>
      </c>
      <c r="W275" s="51">
        <f>U275-'Single-Family'!U262</f>
        <v>55</v>
      </c>
      <c r="X275" s="52">
        <f>W275/'Single-Family'!U262</f>
        <v>0.44</v>
      </c>
      <c r="Y275" s="53">
        <f>V275-'Single-Family'!V262</f>
        <v>10521889.07</v>
      </c>
      <c r="Z275" s="52">
        <f>Y275/'Single-Family'!V262</f>
        <v>0.3481002706</v>
      </c>
      <c r="AA275" s="53">
        <f t="shared" si="325"/>
        <v>79401625.59</v>
      </c>
      <c r="AB275" s="38"/>
      <c r="AC275" s="38"/>
      <c r="AD275" s="38"/>
      <c r="AE275" s="38"/>
      <c r="AF275" s="38"/>
      <c r="AG275" s="38"/>
      <c r="AH275" s="38"/>
      <c r="AI275" s="38"/>
      <c r="AJ275" s="38"/>
      <c r="AK275" s="38"/>
      <c r="AL275" s="38"/>
      <c r="AM275" s="38"/>
      <c r="AN275" s="38"/>
      <c r="AO275" s="38"/>
      <c r="AP275" s="38"/>
      <c r="AQ275" s="38"/>
      <c r="AR275" s="38"/>
    </row>
    <row r="276" ht="12.75" customHeight="1">
      <c r="A276" s="23" t="s">
        <v>31</v>
      </c>
      <c r="B276" s="40">
        <v>2024.0</v>
      </c>
      <c r="C276" s="42">
        <f t="shared" ref="C276:V276" si="336">SUM(C264:C275)</f>
        <v>61</v>
      </c>
      <c r="D276" s="42">
        <f t="shared" si="336"/>
        <v>12443608.79</v>
      </c>
      <c r="E276" s="83">
        <f t="shared" si="336"/>
        <v>99</v>
      </c>
      <c r="F276" s="42">
        <f t="shared" si="336"/>
        <v>24678235</v>
      </c>
      <c r="G276" s="83">
        <f t="shared" si="336"/>
        <v>1699</v>
      </c>
      <c r="H276" s="42">
        <f t="shared" si="336"/>
        <v>236199875.9</v>
      </c>
      <c r="I276" s="83">
        <f t="shared" si="336"/>
        <v>1051</v>
      </c>
      <c r="J276" s="42">
        <f t="shared" si="336"/>
        <v>290191990.6</v>
      </c>
      <c r="K276" s="83">
        <f t="shared" si="336"/>
        <v>53</v>
      </c>
      <c r="L276" s="42">
        <f t="shared" si="336"/>
        <v>16916775.04</v>
      </c>
      <c r="M276" s="83">
        <f t="shared" si="336"/>
        <v>78</v>
      </c>
      <c r="N276" s="42">
        <f t="shared" si="336"/>
        <v>24330701</v>
      </c>
      <c r="O276" s="83">
        <f t="shared" si="336"/>
        <v>20</v>
      </c>
      <c r="P276" s="42">
        <f t="shared" si="336"/>
        <v>8120000</v>
      </c>
      <c r="Q276" s="83">
        <f t="shared" si="336"/>
        <v>27</v>
      </c>
      <c r="R276" s="42">
        <f t="shared" si="336"/>
        <v>9032371</v>
      </c>
      <c r="S276" s="83">
        <f t="shared" si="336"/>
        <v>61</v>
      </c>
      <c r="T276" s="45">
        <f t="shared" si="336"/>
        <v>20957146</v>
      </c>
      <c r="U276" s="46">
        <f t="shared" si="336"/>
        <v>3149</v>
      </c>
      <c r="V276" s="47">
        <f t="shared" si="336"/>
        <v>642870703.3</v>
      </c>
      <c r="W276" s="54">
        <f>U276-'Single-Family'!U263</f>
        <v>417</v>
      </c>
      <c r="X276" s="55">
        <f>W276/'Single-Family'!U263</f>
        <v>0.1526354319</v>
      </c>
      <c r="Y276" s="56">
        <f>V276-'Single-Family'!V263</f>
        <v>79401625.59</v>
      </c>
      <c r="Z276" s="55">
        <f>Y276/'Single-Family'!V263</f>
        <v>0.1409156753</v>
      </c>
      <c r="AA276" s="56">
        <f t="shared" ref="AA276:AA277" si="338">Y276</f>
        <v>79401625.59</v>
      </c>
      <c r="AB276" s="38"/>
      <c r="AC276" s="38"/>
      <c r="AD276" s="38"/>
      <c r="AE276" s="38"/>
      <c r="AF276" s="38"/>
      <c r="AG276" s="38"/>
      <c r="AH276" s="38"/>
      <c r="AI276" s="38"/>
      <c r="AJ276" s="38"/>
      <c r="AK276" s="38"/>
      <c r="AL276" s="38"/>
      <c r="AM276" s="38"/>
      <c r="AN276" s="38"/>
      <c r="AO276" s="38"/>
      <c r="AP276" s="38"/>
      <c r="AQ276" s="38"/>
      <c r="AR276" s="38"/>
    </row>
    <row r="277" ht="12.75" customHeight="1">
      <c r="A277" s="15" t="s">
        <v>19</v>
      </c>
      <c r="B277" s="24">
        <v>2025.0</v>
      </c>
      <c r="C277" s="84">
        <v>4.0</v>
      </c>
      <c r="D277" s="84">
        <v>487983.0</v>
      </c>
      <c r="E277" s="85">
        <v>9.0</v>
      </c>
      <c r="F277" s="29">
        <v>1840000.0</v>
      </c>
      <c r="G277" s="25">
        <v>255.0</v>
      </c>
      <c r="H277" s="25">
        <v>2.7982475E7</v>
      </c>
      <c r="I277" s="25">
        <v>56.0</v>
      </c>
      <c r="J277" s="25">
        <v>1.541508761E7</v>
      </c>
      <c r="K277" s="25">
        <v>1.0</v>
      </c>
      <c r="L277" s="25">
        <v>281416.0</v>
      </c>
      <c r="M277" s="25">
        <v>3.0</v>
      </c>
      <c r="N277" s="25">
        <v>770953.0</v>
      </c>
      <c r="O277" s="25">
        <v>4.0</v>
      </c>
      <c r="P277" s="25">
        <v>1600000.0</v>
      </c>
      <c r="Q277" s="25">
        <v>3.0</v>
      </c>
      <c r="R277" s="25">
        <v>1180000.0</v>
      </c>
      <c r="S277" s="25">
        <v>2.0</v>
      </c>
      <c r="T277" s="25">
        <v>604943.0</v>
      </c>
      <c r="U277" s="30">
        <f t="shared" ref="U277:V277" si="337">SUM(C277+G277+I277+K277+M277+O277+Q277+S277+E277)</f>
        <v>337</v>
      </c>
      <c r="V277" s="31">
        <f t="shared" si="337"/>
        <v>50162857.61</v>
      </c>
      <c r="W277" s="51">
        <f>U277-'Single-Family'!U264</f>
        <v>200</v>
      </c>
      <c r="X277" s="52">
        <f>W277/'Single-Family'!U264</f>
        <v>1.459854015</v>
      </c>
      <c r="Y277" s="53">
        <f>V277-'Single-Family'!V264</f>
        <v>21587369.65</v>
      </c>
      <c r="Z277" s="52">
        <f>Y277/'Single-Family'!V264</f>
        <v>0.7554506044</v>
      </c>
      <c r="AA277" s="53">
        <f t="shared" si="338"/>
        <v>21587369.65</v>
      </c>
      <c r="AB277" s="38"/>
      <c r="AC277" s="37">
        <f t="array" ref="AC277:AN278">TRANSPOSE(U277:V288)</f>
        <v>337</v>
      </c>
      <c r="AD277" s="37">
        <v>208.0</v>
      </c>
      <c r="AE277" s="37">
        <v>286.0</v>
      </c>
      <c r="AF277" s="37">
        <v>0.0</v>
      </c>
      <c r="AG277" s="37">
        <v>0.0</v>
      </c>
      <c r="AH277" s="37">
        <v>0.0</v>
      </c>
      <c r="AI277" s="37">
        <v>0.0</v>
      </c>
      <c r="AJ277" s="37">
        <v>0.0</v>
      </c>
      <c r="AK277" s="37">
        <v>0.0</v>
      </c>
      <c r="AL277" s="37">
        <v>0.0</v>
      </c>
      <c r="AM277" s="37">
        <v>0.0</v>
      </c>
      <c r="AN277" s="37">
        <v>0.0</v>
      </c>
      <c r="AO277" s="38"/>
      <c r="AP277" s="38"/>
      <c r="AQ277" s="38"/>
      <c r="AR277" s="38"/>
    </row>
    <row r="278" ht="12.75" customHeight="1">
      <c r="A278" s="15" t="s">
        <v>20</v>
      </c>
      <c r="B278" s="24">
        <v>2025.0</v>
      </c>
      <c r="C278" s="26">
        <v>1.0</v>
      </c>
      <c r="D278" s="26">
        <v>155840.0</v>
      </c>
      <c r="E278" s="86">
        <v>5.0</v>
      </c>
      <c r="F278" s="29">
        <v>1500000.0</v>
      </c>
      <c r="G278" s="25">
        <v>86.0</v>
      </c>
      <c r="H278" s="25">
        <v>1.43245E7</v>
      </c>
      <c r="I278" s="25">
        <v>103.0</v>
      </c>
      <c r="J278" s="25">
        <v>2.715938153E7</v>
      </c>
      <c r="K278" s="25">
        <v>1.0</v>
      </c>
      <c r="L278" s="25">
        <v>435000.0</v>
      </c>
      <c r="M278" s="25">
        <v>7.0</v>
      </c>
      <c r="N278" s="25">
        <v>1903599.0</v>
      </c>
      <c r="O278" s="25">
        <v>0.0</v>
      </c>
      <c r="P278" s="25">
        <v>0.0</v>
      </c>
      <c r="Q278" s="25">
        <v>2.0</v>
      </c>
      <c r="R278" s="25">
        <v>650000.0</v>
      </c>
      <c r="S278" s="25">
        <v>3.0</v>
      </c>
      <c r="T278" s="25">
        <v>999291.0</v>
      </c>
      <c r="U278" s="30">
        <f t="shared" ref="U278:V278" si="339">SUM(C278+G278+I278+K278+M278+O278+Q278+S278+E278)</f>
        <v>208</v>
      </c>
      <c r="V278" s="31">
        <f t="shared" si="339"/>
        <v>47127611.53</v>
      </c>
      <c r="W278" s="51">
        <f>U278-'Single-Family'!U265</f>
        <v>-180</v>
      </c>
      <c r="X278" s="52">
        <f>W278/'Single-Family'!U265</f>
        <v>-0.4639175258</v>
      </c>
      <c r="Y278" s="53">
        <f>V278-'Single-Family'!V265</f>
        <v>-14818111.96</v>
      </c>
      <c r="Z278" s="52">
        <f>Y278/'Single-Family'!V265</f>
        <v>-0.2392112179</v>
      </c>
      <c r="AA278" s="53">
        <f t="shared" ref="AA278:AA288" si="341">AA277+Y278</f>
        <v>6769257.69</v>
      </c>
      <c r="AB278" s="38"/>
      <c r="AC278" s="37">
        <v>5.016285761E7</v>
      </c>
      <c r="AD278" s="37">
        <v>4.712761153E7</v>
      </c>
      <c r="AE278" s="37">
        <v>6.199717711E7</v>
      </c>
      <c r="AF278" s="37">
        <v>0.0</v>
      </c>
      <c r="AG278" s="37">
        <v>0.0</v>
      </c>
      <c r="AH278" s="37">
        <v>0.0</v>
      </c>
      <c r="AI278" s="37">
        <v>0.0</v>
      </c>
      <c r="AJ278" s="37">
        <v>0.0</v>
      </c>
      <c r="AK278" s="37">
        <v>0.0</v>
      </c>
      <c r="AL278" s="37">
        <v>0.0</v>
      </c>
      <c r="AM278" s="37">
        <v>0.0</v>
      </c>
      <c r="AN278" s="37">
        <v>0.0</v>
      </c>
      <c r="AO278" s="38"/>
      <c r="AP278" s="38"/>
      <c r="AQ278" s="38"/>
      <c r="AR278" s="38"/>
    </row>
    <row r="279" ht="12.75" customHeight="1">
      <c r="A279" s="15" t="s">
        <v>21</v>
      </c>
      <c r="B279" s="24">
        <v>2025.0</v>
      </c>
      <c r="C279" s="26">
        <v>5.0</v>
      </c>
      <c r="D279" s="26">
        <v>674752.0</v>
      </c>
      <c r="E279" s="86">
        <v>6.0</v>
      </c>
      <c r="F279" s="29">
        <v>1985000.0</v>
      </c>
      <c r="G279" s="25">
        <v>135.0</v>
      </c>
      <c r="H279" s="25">
        <v>1.9195384E7</v>
      </c>
      <c r="I279" s="25">
        <v>117.0</v>
      </c>
      <c r="J279" s="25">
        <v>3.1353458110000003E7</v>
      </c>
      <c r="K279" s="25">
        <v>5.0</v>
      </c>
      <c r="L279" s="25">
        <v>1912715.0</v>
      </c>
      <c r="M279" s="25">
        <v>10.0</v>
      </c>
      <c r="N279" s="25">
        <v>3519018.0</v>
      </c>
      <c r="O279" s="25">
        <v>1.0</v>
      </c>
      <c r="P279" s="25">
        <v>600000.0</v>
      </c>
      <c r="Q279" s="25">
        <v>0.0</v>
      </c>
      <c r="R279" s="25">
        <v>0.0</v>
      </c>
      <c r="S279" s="25">
        <v>7.0</v>
      </c>
      <c r="T279" s="25">
        <v>2756850.0</v>
      </c>
      <c r="U279" s="30">
        <f t="shared" ref="U279:V279" si="340">SUM(C279+G279+I279+K279+M279+O279+Q279+S279+E279)</f>
        <v>286</v>
      </c>
      <c r="V279" s="31">
        <f t="shared" si="340"/>
        <v>61997177.11</v>
      </c>
      <c r="W279" s="51">
        <f>U279-'Single-Family'!U266</f>
        <v>-14</v>
      </c>
      <c r="X279" s="52">
        <f>W279/'Single-Family'!U266</f>
        <v>-0.04666666667</v>
      </c>
      <c r="Y279" s="53">
        <f>V279-'Single-Family'!V266</f>
        <v>3550295.7</v>
      </c>
      <c r="Z279" s="52">
        <f>Y279/'Single-Family'!V266</f>
        <v>0.06074397152</v>
      </c>
      <c r="AA279" s="53">
        <f t="shared" si="341"/>
        <v>10319553.39</v>
      </c>
      <c r="AB279" s="38"/>
      <c r="AC279" s="15">
        <f t="shared" ref="AC279:AN279" si="342">AC278/$AC$137</f>
        <v>50.16285761</v>
      </c>
      <c r="AD279" s="15">
        <f t="shared" si="342"/>
        <v>47.12761153</v>
      </c>
      <c r="AE279" s="15">
        <f t="shared" si="342"/>
        <v>61.99717711</v>
      </c>
      <c r="AF279" s="15">
        <f t="shared" si="342"/>
        <v>0</v>
      </c>
      <c r="AG279" s="15">
        <f t="shared" si="342"/>
        <v>0</v>
      </c>
      <c r="AH279" s="15">
        <f t="shared" si="342"/>
        <v>0</v>
      </c>
      <c r="AI279" s="15">
        <f t="shared" si="342"/>
        <v>0</v>
      </c>
      <c r="AJ279" s="15">
        <f t="shared" si="342"/>
        <v>0</v>
      </c>
      <c r="AK279" s="15">
        <f t="shared" si="342"/>
        <v>0</v>
      </c>
      <c r="AL279" s="15">
        <f t="shared" si="342"/>
        <v>0</v>
      </c>
      <c r="AM279" s="15">
        <f t="shared" si="342"/>
        <v>0</v>
      </c>
      <c r="AN279" s="15">
        <f t="shared" si="342"/>
        <v>0</v>
      </c>
      <c r="AO279" s="38"/>
      <c r="AP279" s="38"/>
      <c r="AQ279" s="38"/>
      <c r="AR279" s="38"/>
    </row>
    <row r="280" ht="12.75" customHeight="1">
      <c r="A280" s="15" t="s">
        <v>22</v>
      </c>
      <c r="B280" s="24">
        <v>2025.0</v>
      </c>
      <c r="C280" s="26">
        <v>0.0</v>
      </c>
      <c r="D280" s="26">
        <v>0.0</v>
      </c>
      <c r="E280" s="86">
        <v>0.0</v>
      </c>
      <c r="F280" s="29">
        <v>0.0</v>
      </c>
      <c r="G280" s="25">
        <v>0.0</v>
      </c>
      <c r="H280" s="25">
        <v>0.0</v>
      </c>
      <c r="I280" s="25">
        <v>0.0</v>
      </c>
      <c r="J280" s="25">
        <v>0.0</v>
      </c>
      <c r="K280" s="25">
        <v>0.0</v>
      </c>
      <c r="L280" s="25">
        <v>0.0</v>
      </c>
      <c r="M280" s="25">
        <v>0.0</v>
      </c>
      <c r="N280" s="25">
        <v>0.0</v>
      </c>
      <c r="O280" s="25">
        <v>0.0</v>
      </c>
      <c r="P280" s="25">
        <v>0.0</v>
      </c>
      <c r="Q280" s="25">
        <v>0.0</v>
      </c>
      <c r="R280" s="25">
        <v>0.0</v>
      </c>
      <c r="S280" s="25">
        <v>0.0</v>
      </c>
      <c r="T280" s="25">
        <v>0.0</v>
      </c>
      <c r="U280" s="30">
        <f t="shared" ref="U280:V280" si="343">SUM(C280+G280+I280+K280+M280+O280+Q280+S280+E280)</f>
        <v>0</v>
      </c>
      <c r="V280" s="31">
        <f t="shared" si="343"/>
        <v>0</v>
      </c>
      <c r="W280" s="51">
        <f>U280-'Single-Family'!U267</f>
        <v>-321</v>
      </c>
      <c r="X280" s="52">
        <f>W280/'Single-Family'!U267</f>
        <v>-1</v>
      </c>
      <c r="Y280" s="53">
        <f>V280-'Single-Family'!V267</f>
        <v>-68340480.95</v>
      </c>
      <c r="Z280" s="52">
        <f>Y280/'Single-Family'!V267</f>
        <v>-1</v>
      </c>
      <c r="AA280" s="53">
        <f t="shared" si="341"/>
        <v>-58020927.56</v>
      </c>
      <c r="AB280" s="38"/>
      <c r="AC280" s="38"/>
      <c r="AD280" s="38"/>
      <c r="AE280" s="38"/>
      <c r="AF280" s="38"/>
      <c r="AG280" s="38"/>
      <c r="AH280" s="38"/>
      <c r="AI280" s="38"/>
      <c r="AJ280" s="38"/>
      <c r="AK280" s="38"/>
      <c r="AL280" s="38"/>
      <c r="AM280" s="38"/>
      <c r="AN280" s="38"/>
      <c r="AO280" s="38"/>
      <c r="AP280" s="38"/>
      <c r="AQ280" s="38"/>
      <c r="AR280" s="38"/>
    </row>
    <row r="281" ht="12.75" customHeight="1">
      <c r="A281" s="15" t="s">
        <v>23</v>
      </c>
      <c r="B281" s="24">
        <v>2025.0</v>
      </c>
      <c r="C281" s="26">
        <v>0.0</v>
      </c>
      <c r="D281" s="26">
        <v>0.0</v>
      </c>
      <c r="E281" s="86">
        <v>0.0</v>
      </c>
      <c r="F281" s="29">
        <v>0.0</v>
      </c>
      <c r="G281" s="25">
        <v>0.0</v>
      </c>
      <c r="H281" s="25">
        <v>0.0</v>
      </c>
      <c r="I281" s="25">
        <v>0.0</v>
      </c>
      <c r="J281" s="25">
        <v>0.0</v>
      </c>
      <c r="K281" s="25">
        <v>0.0</v>
      </c>
      <c r="L281" s="25">
        <v>0.0</v>
      </c>
      <c r="M281" s="25">
        <v>0.0</v>
      </c>
      <c r="N281" s="25">
        <v>0.0</v>
      </c>
      <c r="O281" s="25">
        <v>0.0</v>
      </c>
      <c r="P281" s="25">
        <v>0.0</v>
      </c>
      <c r="Q281" s="25">
        <v>0.0</v>
      </c>
      <c r="R281" s="25">
        <v>0.0</v>
      </c>
      <c r="S281" s="25">
        <v>0.0</v>
      </c>
      <c r="T281" s="25">
        <v>0.0</v>
      </c>
      <c r="U281" s="30">
        <f t="shared" ref="U281:V281" si="344">SUM(C281+G281+I281+K281+M281+O281+Q281+S281+E281)</f>
        <v>0</v>
      </c>
      <c r="V281" s="31">
        <f t="shared" si="344"/>
        <v>0</v>
      </c>
      <c r="W281" s="51">
        <f>U281-'Single-Family'!U268</f>
        <v>-239</v>
      </c>
      <c r="X281" s="52">
        <f>W281/'Single-Family'!U268</f>
        <v>-1</v>
      </c>
      <c r="Y281" s="53">
        <f>V281-'Single-Family'!V268</f>
        <v>-56057134.31</v>
      </c>
      <c r="Z281" s="52">
        <f>Y281/'Single-Family'!V268</f>
        <v>-1</v>
      </c>
      <c r="AA281" s="53">
        <f t="shared" si="341"/>
        <v>-114078061.9</v>
      </c>
      <c r="AB281" s="38"/>
      <c r="AC281" s="38"/>
      <c r="AD281" s="38"/>
      <c r="AE281" s="38"/>
      <c r="AF281" s="38"/>
      <c r="AG281" s="38"/>
      <c r="AH281" s="38"/>
      <c r="AI281" s="38"/>
      <c r="AJ281" s="38"/>
      <c r="AK281" s="38"/>
      <c r="AL281" s="38"/>
      <c r="AM281" s="38"/>
      <c r="AN281" s="38"/>
      <c r="AO281" s="38"/>
      <c r="AP281" s="38"/>
      <c r="AQ281" s="38"/>
      <c r="AR281" s="38"/>
    </row>
    <row r="282" ht="12.75" customHeight="1">
      <c r="A282" s="15" t="s">
        <v>32</v>
      </c>
      <c r="B282" s="24">
        <v>2025.0</v>
      </c>
      <c r="C282" s="26">
        <v>0.0</v>
      </c>
      <c r="D282" s="26">
        <v>0.0</v>
      </c>
      <c r="E282" s="86">
        <v>0.0</v>
      </c>
      <c r="F282" s="29">
        <v>0.0</v>
      </c>
      <c r="G282" s="25">
        <v>0.0</v>
      </c>
      <c r="H282" s="25">
        <v>0.0</v>
      </c>
      <c r="I282" s="25">
        <v>0.0</v>
      </c>
      <c r="J282" s="25">
        <v>0.0</v>
      </c>
      <c r="K282" s="25">
        <v>0.0</v>
      </c>
      <c r="L282" s="25">
        <v>0.0</v>
      </c>
      <c r="M282" s="25">
        <v>0.0</v>
      </c>
      <c r="N282" s="25">
        <v>0.0</v>
      </c>
      <c r="O282" s="25">
        <v>0.0</v>
      </c>
      <c r="P282" s="25">
        <v>0.0</v>
      </c>
      <c r="Q282" s="25">
        <v>0.0</v>
      </c>
      <c r="R282" s="25">
        <v>0.0</v>
      </c>
      <c r="S282" s="25">
        <v>0.0</v>
      </c>
      <c r="T282" s="25">
        <v>0.0</v>
      </c>
      <c r="U282" s="30">
        <f t="shared" ref="U282:V282" si="345">SUM(C282+G282+I282+K282+M282+O282+Q282+S282+E282)</f>
        <v>0</v>
      </c>
      <c r="V282" s="31">
        <f t="shared" si="345"/>
        <v>0</v>
      </c>
      <c r="W282" s="51">
        <f>U282-'Single-Family'!U269</f>
        <v>-232</v>
      </c>
      <c r="X282" s="52">
        <f>W282/'Single-Family'!U269</f>
        <v>-1</v>
      </c>
      <c r="Y282" s="53">
        <f>V282-'Single-Family'!V269</f>
        <v>-50522443.28</v>
      </c>
      <c r="Z282" s="52">
        <f>Y282/'Single-Family'!V269</f>
        <v>-1</v>
      </c>
      <c r="AA282" s="53">
        <f t="shared" si="341"/>
        <v>-164600505.2</v>
      </c>
      <c r="AB282" s="38"/>
      <c r="AC282" s="38"/>
      <c r="AD282" s="38"/>
      <c r="AE282" s="38"/>
      <c r="AF282" s="38"/>
      <c r="AG282" s="38"/>
      <c r="AH282" s="38"/>
      <c r="AI282" s="38"/>
      <c r="AJ282" s="38"/>
      <c r="AK282" s="38"/>
      <c r="AL282" s="38"/>
      <c r="AM282" s="38"/>
      <c r="AN282" s="38"/>
      <c r="AO282" s="38"/>
      <c r="AP282" s="38"/>
      <c r="AQ282" s="38"/>
      <c r="AR282" s="38"/>
    </row>
    <row r="283" ht="12.75" customHeight="1">
      <c r="A283" s="15" t="s">
        <v>25</v>
      </c>
      <c r="B283" s="24">
        <v>2025.0</v>
      </c>
      <c r="C283" s="26">
        <v>0.0</v>
      </c>
      <c r="D283" s="26">
        <v>0.0</v>
      </c>
      <c r="E283" s="86">
        <v>0.0</v>
      </c>
      <c r="F283" s="29">
        <v>0.0</v>
      </c>
      <c r="G283" s="25">
        <v>0.0</v>
      </c>
      <c r="H283" s="25">
        <v>0.0</v>
      </c>
      <c r="I283" s="25">
        <v>0.0</v>
      </c>
      <c r="J283" s="25">
        <v>0.0</v>
      </c>
      <c r="K283" s="25">
        <v>0.0</v>
      </c>
      <c r="L283" s="25">
        <v>0.0</v>
      </c>
      <c r="M283" s="25">
        <v>0.0</v>
      </c>
      <c r="N283" s="25">
        <v>0.0</v>
      </c>
      <c r="O283" s="25">
        <v>0.0</v>
      </c>
      <c r="P283" s="25">
        <v>0.0</v>
      </c>
      <c r="Q283" s="25">
        <v>0.0</v>
      </c>
      <c r="R283" s="25">
        <v>0.0</v>
      </c>
      <c r="S283" s="25">
        <v>0.0</v>
      </c>
      <c r="T283" s="25">
        <v>0.0</v>
      </c>
      <c r="U283" s="30">
        <f t="shared" ref="U283:V283" si="346">SUM(C283+G283+I283+K283+M283+O283+Q283+S283+E283)</f>
        <v>0</v>
      </c>
      <c r="V283" s="31">
        <f t="shared" si="346"/>
        <v>0</v>
      </c>
      <c r="W283" s="51">
        <f>U283-'Single-Family'!U270</f>
        <v>-379</v>
      </c>
      <c r="X283" s="52">
        <f>W283/'Single-Family'!U270</f>
        <v>-1</v>
      </c>
      <c r="Y283" s="53">
        <f>V283-'Single-Family'!V270</f>
        <v>-63494547.57</v>
      </c>
      <c r="Z283" s="52">
        <f>Y283/'Single-Family'!V270</f>
        <v>-1</v>
      </c>
      <c r="AA283" s="53">
        <f t="shared" si="341"/>
        <v>-228095052.7</v>
      </c>
      <c r="AB283" s="38"/>
      <c r="AC283" s="38"/>
      <c r="AD283" s="38"/>
      <c r="AE283" s="38"/>
      <c r="AF283" s="38"/>
      <c r="AG283" s="38"/>
      <c r="AH283" s="38"/>
      <c r="AI283" s="38"/>
      <c r="AJ283" s="38"/>
      <c r="AK283" s="38"/>
      <c r="AL283" s="38"/>
      <c r="AM283" s="38"/>
      <c r="AN283" s="38"/>
      <c r="AO283" s="38"/>
      <c r="AP283" s="38"/>
      <c r="AQ283" s="38"/>
      <c r="AR283" s="38"/>
    </row>
    <row r="284" ht="12.75" customHeight="1">
      <c r="A284" s="15" t="s">
        <v>26</v>
      </c>
      <c r="B284" s="24">
        <v>2025.0</v>
      </c>
      <c r="C284" s="26">
        <v>0.0</v>
      </c>
      <c r="D284" s="26">
        <v>0.0</v>
      </c>
      <c r="E284" s="86">
        <v>0.0</v>
      </c>
      <c r="F284" s="29">
        <v>0.0</v>
      </c>
      <c r="G284" s="25">
        <v>0.0</v>
      </c>
      <c r="H284" s="25">
        <v>0.0</v>
      </c>
      <c r="I284" s="25">
        <v>0.0</v>
      </c>
      <c r="J284" s="25">
        <v>0.0</v>
      </c>
      <c r="K284" s="25">
        <v>0.0</v>
      </c>
      <c r="L284" s="25">
        <v>0.0</v>
      </c>
      <c r="M284" s="25">
        <v>0.0</v>
      </c>
      <c r="N284" s="25">
        <v>0.0</v>
      </c>
      <c r="O284" s="25">
        <v>0.0</v>
      </c>
      <c r="P284" s="25">
        <v>0.0</v>
      </c>
      <c r="Q284" s="25">
        <v>0.0</v>
      </c>
      <c r="R284" s="25">
        <v>0.0</v>
      </c>
      <c r="S284" s="25">
        <v>0.0</v>
      </c>
      <c r="T284" s="25">
        <v>0.0</v>
      </c>
      <c r="U284" s="30">
        <f t="shared" ref="U284:V284" si="347">SUM(C284+G284+I284+K284+M284+O284+Q284+S284+E284)</f>
        <v>0</v>
      </c>
      <c r="V284" s="31">
        <f t="shared" si="347"/>
        <v>0</v>
      </c>
      <c r="W284" s="51">
        <f>U284-'Single-Family'!U271</f>
        <v>-301</v>
      </c>
      <c r="X284" s="52">
        <f>W284/'Single-Family'!U271</f>
        <v>-1</v>
      </c>
      <c r="Y284" s="53">
        <f>V284-'Single-Family'!V271</f>
        <v>-66289297.43</v>
      </c>
      <c r="Z284" s="52">
        <f>Y284/'Single-Family'!V271</f>
        <v>-1</v>
      </c>
      <c r="AA284" s="53">
        <f t="shared" si="341"/>
        <v>-294384350.2</v>
      </c>
      <c r="AB284" s="38"/>
      <c r="AC284" s="38"/>
      <c r="AD284" s="38"/>
      <c r="AE284" s="38"/>
      <c r="AF284" s="38"/>
      <c r="AG284" s="38"/>
      <c r="AH284" s="38"/>
      <c r="AI284" s="38"/>
      <c r="AJ284" s="38"/>
      <c r="AK284" s="38"/>
      <c r="AL284" s="38"/>
      <c r="AM284" s="38"/>
      <c r="AN284" s="38"/>
      <c r="AO284" s="38"/>
      <c r="AP284" s="38"/>
      <c r="AQ284" s="38"/>
      <c r="AR284" s="38"/>
    </row>
    <row r="285" ht="12.75" customHeight="1">
      <c r="A285" s="15" t="s">
        <v>27</v>
      </c>
      <c r="B285" s="24">
        <v>2025.0</v>
      </c>
      <c r="C285" s="26">
        <v>0.0</v>
      </c>
      <c r="D285" s="26">
        <v>0.0</v>
      </c>
      <c r="E285" s="86">
        <v>0.0</v>
      </c>
      <c r="F285" s="29">
        <v>0.0</v>
      </c>
      <c r="G285" s="25">
        <v>0.0</v>
      </c>
      <c r="H285" s="25">
        <v>0.0</v>
      </c>
      <c r="I285" s="25">
        <v>0.0</v>
      </c>
      <c r="J285" s="25">
        <v>0.0</v>
      </c>
      <c r="K285" s="25">
        <v>0.0</v>
      </c>
      <c r="L285" s="25">
        <v>0.0</v>
      </c>
      <c r="M285" s="25">
        <v>0.0</v>
      </c>
      <c r="N285" s="25">
        <v>0.0</v>
      </c>
      <c r="O285" s="25">
        <v>0.0</v>
      </c>
      <c r="P285" s="25">
        <v>0.0</v>
      </c>
      <c r="Q285" s="25">
        <v>0.0</v>
      </c>
      <c r="R285" s="25">
        <v>0.0</v>
      </c>
      <c r="S285" s="25">
        <v>0.0</v>
      </c>
      <c r="T285" s="25">
        <v>0.0</v>
      </c>
      <c r="U285" s="30">
        <f t="shared" ref="U285:V285" si="348">SUM(C285+G285+I285+K285+M285+O285+Q285+S285+E285)</f>
        <v>0</v>
      </c>
      <c r="V285" s="31">
        <f t="shared" si="348"/>
        <v>0</v>
      </c>
      <c r="W285" s="51">
        <f>U285-'Single-Family'!U272</f>
        <v>-241</v>
      </c>
      <c r="X285" s="52">
        <f>W285/'Single-Family'!U272</f>
        <v>-1</v>
      </c>
      <c r="Y285" s="53">
        <f>V285-'Single-Family'!V272</f>
        <v>-49952020.67</v>
      </c>
      <c r="Z285" s="52">
        <f>Y285/'Single-Family'!V272</f>
        <v>-1</v>
      </c>
      <c r="AA285" s="53">
        <f t="shared" si="341"/>
        <v>-344336370.8</v>
      </c>
      <c r="AB285" s="38"/>
      <c r="AC285" s="38"/>
      <c r="AD285" s="38"/>
      <c r="AE285" s="38"/>
      <c r="AF285" s="38"/>
      <c r="AG285" s="38"/>
      <c r="AH285" s="38"/>
      <c r="AI285" s="38"/>
      <c r="AJ285" s="38"/>
      <c r="AK285" s="38"/>
      <c r="AL285" s="38"/>
      <c r="AM285" s="38"/>
      <c r="AN285" s="38"/>
      <c r="AO285" s="38"/>
      <c r="AP285" s="38"/>
      <c r="AQ285" s="38"/>
      <c r="AR285" s="38"/>
    </row>
    <row r="286" ht="12.75" customHeight="1">
      <c r="A286" s="15" t="s">
        <v>28</v>
      </c>
      <c r="B286" s="24">
        <v>2025.0</v>
      </c>
      <c r="C286" s="26">
        <v>0.0</v>
      </c>
      <c r="D286" s="26">
        <v>0.0</v>
      </c>
      <c r="E286" s="86">
        <v>0.0</v>
      </c>
      <c r="F286" s="29">
        <v>0.0</v>
      </c>
      <c r="G286" s="25">
        <v>0.0</v>
      </c>
      <c r="H286" s="25">
        <v>0.0</v>
      </c>
      <c r="I286" s="25">
        <v>0.0</v>
      </c>
      <c r="J286" s="25">
        <v>0.0</v>
      </c>
      <c r="K286" s="25">
        <v>0.0</v>
      </c>
      <c r="L286" s="25">
        <v>0.0</v>
      </c>
      <c r="M286" s="25">
        <v>0.0</v>
      </c>
      <c r="N286" s="25">
        <v>0.0</v>
      </c>
      <c r="O286" s="25">
        <v>0.0</v>
      </c>
      <c r="P286" s="25">
        <v>0.0</v>
      </c>
      <c r="Q286" s="25">
        <v>0.0</v>
      </c>
      <c r="R286" s="25">
        <v>0.0</v>
      </c>
      <c r="S286" s="25">
        <v>0.0</v>
      </c>
      <c r="T286" s="25">
        <v>0.0</v>
      </c>
      <c r="U286" s="30">
        <f t="shared" ref="U286:V286" si="349">SUM(C286+G286+I286+K286+M286+O286+Q286+S286+E286)</f>
        <v>0</v>
      </c>
      <c r="V286" s="31">
        <f t="shared" si="349"/>
        <v>0</v>
      </c>
      <c r="W286" s="51">
        <f>U286-'Single-Family'!U273</f>
        <v>-234</v>
      </c>
      <c r="X286" s="52">
        <f>W286/'Single-Family'!U273</f>
        <v>-1</v>
      </c>
      <c r="Y286" s="53">
        <f>V286-'Single-Family'!V273</f>
        <v>-55401401.96</v>
      </c>
      <c r="Z286" s="52">
        <f>Y286/'Single-Family'!V273</f>
        <v>-1</v>
      </c>
      <c r="AA286" s="53">
        <f t="shared" si="341"/>
        <v>-399737772.8</v>
      </c>
      <c r="AB286" s="38"/>
      <c r="AC286" s="38"/>
      <c r="AD286" s="38"/>
      <c r="AE286" s="38"/>
      <c r="AF286" s="38"/>
      <c r="AG286" s="38"/>
      <c r="AH286" s="38"/>
      <c r="AI286" s="38"/>
      <c r="AJ286" s="38"/>
      <c r="AK286" s="38"/>
      <c r="AL286" s="38"/>
      <c r="AM286" s="38"/>
      <c r="AN286" s="38"/>
      <c r="AO286" s="38"/>
      <c r="AP286" s="38"/>
      <c r="AQ286" s="38"/>
      <c r="AR286" s="38"/>
    </row>
    <row r="287" ht="12.75" customHeight="1">
      <c r="A287" s="15" t="s">
        <v>29</v>
      </c>
      <c r="B287" s="24">
        <v>2025.0</v>
      </c>
      <c r="C287" s="26">
        <v>0.0</v>
      </c>
      <c r="D287" s="26">
        <v>0.0</v>
      </c>
      <c r="E287" s="86">
        <v>0.0</v>
      </c>
      <c r="F287" s="29">
        <v>0.0</v>
      </c>
      <c r="G287" s="25">
        <v>0.0</v>
      </c>
      <c r="H287" s="25">
        <v>0.0</v>
      </c>
      <c r="I287" s="25">
        <v>0.0</v>
      </c>
      <c r="J287" s="25">
        <v>0.0</v>
      </c>
      <c r="K287" s="25">
        <v>0.0</v>
      </c>
      <c r="L287" s="25">
        <v>0.0</v>
      </c>
      <c r="M287" s="25">
        <v>0.0</v>
      </c>
      <c r="N287" s="25">
        <v>0.0</v>
      </c>
      <c r="O287" s="25">
        <v>0.0</v>
      </c>
      <c r="P287" s="25">
        <v>0.0</v>
      </c>
      <c r="Q287" s="25">
        <v>0.0</v>
      </c>
      <c r="R287" s="25">
        <v>0.0</v>
      </c>
      <c r="S287" s="25">
        <v>0.0</v>
      </c>
      <c r="T287" s="25">
        <v>0.0</v>
      </c>
      <c r="U287" s="30">
        <f t="shared" ref="U287:V287" si="350">SUM(C287+G287+I287+K287+M287+O287+Q287+S287+E287)</f>
        <v>0</v>
      </c>
      <c r="V287" s="31">
        <f t="shared" si="350"/>
        <v>0</v>
      </c>
      <c r="W287" s="51">
        <f>U287-'Single-Family'!U274</f>
        <v>-197</v>
      </c>
      <c r="X287" s="52">
        <f>W287/'Single-Family'!U274</f>
        <v>-1</v>
      </c>
      <c r="Y287" s="53">
        <f>V287-'Single-Family'!V274</f>
        <v>-43096791.1</v>
      </c>
      <c r="Z287" s="52">
        <f>Y287/'Single-Family'!V274</f>
        <v>-1</v>
      </c>
      <c r="AA287" s="53">
        <f t="shared" si="341"/>
        <v>-442834563.9</v>
      </c>
      <c r="AB287" s="38"/>
      <c r="AC287" s="38"/>
      <c r="AD287" s="38"/>
      <c r="AE287" s="38"/>
      <c r="AF287" s="38"/>
      <c r="AG287" s="38"/>
      <c r="AH287" s="38"/>
      <c r="AI287" s="38"/>
      <c r="AJ287" s="38"/>
      <c r="AK287" s="38"/>
      <c r="AL287" s="38"/>
      <c r="AM287" s="38"/>
      <c r="AN287" s="38"/>
      <c r="AO287" s="38"/>
      <c r="AP287" s="38"/>
      <c r="AQ287" s="38"/>
      <c r="AR287" s="38"/>
    </row>
    <row r="288" ht="12.75" customHeight="1">
      <c r="A288" s="15" t="s">
        <v>30</v>
      </c>
      <c r="B288" s="24">
        <v>2025.0</v>
      </c>
      <c r="C288" s="26">
        <v>0.0</v>
      </c>
      <c r="D288" s="26">
        <v>0.0</v>
      </c>
      <c r="E288" s="86">
        <v>0.0</v>
      </c>
      <c r="F288" s="29">
        <v>0.0</v>
      </c>
      <c r="G288" s="25">
        <v>0.0</v>
      </c>
      <c r="H288" s="25">
        <v>0.0</v>
      </c>
      <c r="I288" s="25">
        <v>0.0</v>
      </c>
      <c r="J288" s="25">
        <v>0.0</v>
      </c>
      <c r="K288" s="25">
        <v>0.0</v>
      </c>
      <c r="L288" s="25">
        <v>0.0</v>
      </c>
      <c r="M288" s="25">
        <v>0.0</v>
      </c>
      <c r="N288" s="25">
        <v>0.0</v>
      </c>
      <c r="O288" s="25">
        <v>0.0</v>
      </c>
      <c r="P288" s="25">
        <v>0.0</v>
      </c>
      <c r="Q288" s="25">
        <v>0.0</v>
      </c>
      <c r="R288" s="25">
        <v>0.0</v>
      </c>
      <c r="S288" s="25">
        <v>0.0</v>
      </c>
      <c r="T288" s="25">
        <v>0.0</v>
      </c>
      <c r="U288" s="30">
        <f t="shared" ref="U288:V288" si="351">SUM(C288+G288+I288+K288+M288+O288+Q288+S288+E288)</f>
        <v>0</v>
      </c>
      <c r="V288" s="31">
        <f t="shared" si="351"/>
        <v>0</v>
      </c>
      <c r="W288" s="51">
        <f>U288-'Single-Family'!U275</f>
        <v>-180</v>
      </c>
      <c r="X288" s="52">
        <f>W288/'Single-Family'!U275</f>
        <v>-1</v>
      </c>
      <c r="Y288" s="53">
        <f>V288-'Single-Family'!V275</f>
        <v>-40748493.18</v>
      </c>
      <c r="Z288" s="52">
        <f>Y288/'Single-Family'!V275</f>
        <v>-1</v>
      </c>
      <c r="AA288" s="53">
        <f t="shared" si="341"/>
        <v>-483583057.1</v>
      </c>
      <c r="AB288" s="38"/>
      <c r="AC288" s="38"/>
      <c r="AD288" s="38"/>
      <c r="AE288" s="38"/>
      <c r="AF288" s="38"/>
      <c r="AG288" s="38"/>
      <c r="AH288" s="38"/>
      <c r="AI288" s="38"/>
      <c r="AJ288" s="38"/>
      <c r="AK288" s="38"/>
      <c r="AL288" s="38"/>
      <c r="AM288" s="38"/>
      <c r="AN288" s="38"/>
      <c r="AO288" s="38"/>
      <c r="AP288" s="38"/>
      <c r="AQ288" s="38"/>
      <c r="AR288" s="38"/>
    </row>
    <row r="289" ht="12.75" customHeight="1">
      <c r="A289" s="23" t="s">
        <v>31</v>
      </c>
      <c r="B289" s="87">
        <v>2025.0</v>
      </c>
      <c r="C289" s="42">
        <f t="shared" ref="C289:V289" si="352">SUM(C277:C288)</f>
        <v>10</v>
      </c>
      <c r="D289" s="42">
        <f t="shared" si="352"/>
        <v>1318575</v>
      </c>
      <c r="E289" s="83">
        <f t="shared" si="352"/>
        <v>20</v>
      </c>
      <c r="F289" s="42">
        <f t="shared" si="352"/>
        <v>5325000</v>
      </c>
      <c r="G289" s="83">
        <f t="shared" si="352"/>
        <v>476</v>
      </c>
      <c r="H289" s="42">
        <f t="shared" si="352"/>
        <v>61502359</v>
      </c>
      <c r="I289" s="83">
        <f t="shared" si="352"/>
        <v>276</v>
      </c>
      <c r="J289" s="42">
        <f t="shared" si="352"/>
        <v>73927927.25</v>
      </c>
      <c r="K289" s="83">
        <f t="shared" si="352"/>
        <v>7</v>
      </c>
      <c r="L289" s="42">
        <f t="shared" si="352"/>
        <v>2629131</v>
      </c>
      <c r="M289" s="83">
        <f t="shared" si="352"/>
        <v>20</v>
      </c>
      <c r="N289" s="42">
        <f t="shared" si="352"/>
        <v>6193570</v>
      </c>
      <c r="O289" s="83">
        <f t="shared" si="352"/>
        <v>5</v>
      </c>
      <c r="P289" s="42">
        <f t="shared" si="352"/>
        <v>2200000</v>
      </c>
      <c r="Q289" s="83">
        <f t="shared" si="352"/>
        <v>5</v>
      </c>
      <c r="R289" s="42">
        <f t="shared" si="352"/>
        <v>1830000</v>
      </c>
      <c r="S289" s="83">
        <f t="shared" si="352"/>
        <v>12</v>
      </c>
      <c r="T289" s="45">
        <f t="shared" si="352"/>
        <v>4361084</v>
      </c>
      <c r="U289" s="46">
        <f t="shared" si="352"/>
        <v>831</v>
      </c>
      <c r="V289" s="47">
        <f t="shared" si="352"/>
        <v>159287646.3</v>
      </c>
      <c r="W289" s="54">
        <f>U289-'Single-Family'!U276</f>
        <v>-2318</v>
      </c>
      <c r="X289" s="55">
        <f>W289/'Single-Family'!U276</f>
        <v>-0.7361067005</v>
      </c>
      <c r="Y289" s="56">
        <f>V289-'Single-Family'!V276</f>
        <v>-483583057.1</v>
      </c>
      <c r="Z289" s="55">
        <f>Y289/'Single-Family'!V276</f>
        <v>-0.7522244435</v>
      </c>
      <c r="AA289" s="56">
        <f>Y289</f>
        <v>-483583057.1</v>
      </c>
      <c r="AB289" s="38"/>
      <c r="AC289" s="38"/>
      <c r="AD289" s="38"/>
      <c r="AE289" s="38"/>
      <c r="AF289" s="38"/>
      <c r="AG289" s="38"/>
      <c r="AH289" s="38"/>
      <c r="AI289" s="38"/>
      <c r="AJ289" s="38"/>
      <c r="AK289" s="38"/>
      <c r="AL289" s="38"/>
      <c r="AM289" s="38"/>
      <c r="AN289" s="38"/>
      <c r="AO289" s="38"/>
      <c r="AP289" s="38"/>
      <c r="AQ289" s="38"/>
      <c r="AR289" s="38"/>
    </row>
    <row r="290" ht="12.75" customHeight="1">
      <c r="A290" s="88" t="s">
        <v>41</v>
      </c>
      <c r="B290" s="88"/>
      <c r="C290" s="88"/>
      <c r="D290" s="88"/>
      <c r="E290" s="88"/>
      <c r="F290" s="88"/>
      <c r="G290" s="88"/>
      <c r="H290" s="88"/>
      <c r="I290" s="88"/>
      <c r="J290" s="88"/>
      <c r="K290" s="88"/>
      <c r="L290" s="88"/>
      <c r="M290" s="88"/>
      <c r="N290" s="88"/>
      <c r="O290" s="88"/>
      <c r="P290" s="75"/>
      <c r="Q290" s="75"/>
      <c r="R290" s="75"/>
      <c r="S290" s="75"/>
      <c r="T290" s="75"/>
      <c r="U290" s="75"/>
      <c r="V290" s="75"/>
      <c r="W290" s="75"/>
      <c r="X290" s="75"/>
      <c r="Y290" s="75"/>
      <c r="Z290" s="75"/>
      <c r="AA290" s="75"/>
      <c r="AB290" s="38"/>
      <c r="AC290" s="38"/>
      <c r="AD290" s="38"/>
      <c r="AE290" s="38"/>
      <c r="AF290" s="38"/>
      <c r="AG290" s="38"/>
      <c r="AH290" s="38"/>
      <c r="AI290" s="38"/>
      <c r="AJ290" s="38"/>
      <c r="AK290" s="38"/>
      <c r="AL290" s="38"/>
      <c r="AM290" s="38"/>
      <c r="AN290" s="38"/>
      <c r="AO290" s="38"/>
      <c r="AP290" s="38"/>
      <c r="AQ290" s="38"/>
      <c r="AR290" s="38"/>
    </row>
    <row r="291" ht="12.75" customHeight="1">
      <c r="A291" s="81" t="s">
        <v>42</v>
      </c>
      <c r="B291" s="80"/>
      <c r="C291" s="80"/>
      <c r="D291" s="80"/>
      <c r="E291" s="80"/>
      <c r="F291" s="80"/>
      <c r="G291" s="80"/>
      <c r="H291" s="80"/>
      <c r="I291" s="80"/>
      <c r="J291" s="80"/>
      <c r="K291" s="80"/>
      <c r="L291" s="80"/>
      <c r="M291" s="80"/>
      <c r="N291" s="80"/>
      <c r="O291" s="80"/>
      <c r="P291" s="75"/>
      <c r="Q291" s="75"/>
      <c r="R291" s="75"/>
      <c r="S291" s="75"/>
      <c r="T291" s="75"/>
      <c r="U291" s="75"/>
      <c r="V291" s="75"/>
      <c r="W291" s="75"/>
      <c r="X291" s="75"/>
      <c r="Y291" s="75"/>
      <c r="Z291" s="75"/>
      <c r="AA291" s="75"/>
      <c r="AB291" s="38"/>
      <c r="AC291" s="38"/>
      <c r="AD291" s="38"/>
      <c r="AE291" s="38"/>
      <c r="AF291" s="38"/>
      <c r="AG291" s="38"/>
      <c r="AH291" s="38"/>
      <c r="AI291" s="38"/>
      <c r="AJ291" s="38"/>
      <c r="AK291" s="38"/>
      <c r="AL291" s="38"/>
      <c r="AM291" s="38"/>
      <c r="AN291" s="38"/>
      <c r="AO291" s="38"/>
      <c r="AP291" s="38"/>
      <c r="AQ291" s="38"/>
      <c r="AR291" s="38"/>
    </row>
    <row r="292" ht="12.75" customHeight="1">
      <c r="A292" s="81" t="s">
        <v>43</v>
      </c>
      <c r="B292" s="80"/>
      <c r="C292" s="80"/>
      <c r="D292" s="80"/>
      <c r="E292" s="80"/>
      <c r="F292" s="80"/>
      <c r="G292" s="80"/>
      <c r="H292" s="80"/>
      <c r="I292" s="80"/>
      <c r="J292" s="80"/>
      <c r="K292" s="80"/>
      <c r="L292" s="80"/>
      <c r="M292" s="80"/>
      <c r="N292" s="80"/>
      <c r="O292" s="80"/>
      <c r="P292" s="75"/>
      <c r="Q292" s="75"/>
      <c r="R292" s="75"/>
      <c r="S292" s="75"/>
      <c r="T292" s="75"/>
      <c r="U292" s="75"/>
      <c r="V292" s="75"/>
      <c r="W292" s="75"/>
      <c r="X292" s="75"/>
      <c r="Y292" s="75"/>
      <c r="Z292" s="75"/>
      <c r="AA292" s="75"/>
      <c r="AB292" s="38"/>
      <c r="AC292" s="38"/>
      <c r="AD292" s="38"/>
      <c r="AE292" s="38"/>
      <c r="AF292" s="38"/>
      <c r="AG292" s="38"/>
      <c r="AH292" s="38"/>
      <c r="AI292" s="38"/>
      <c r="AJ292" s="38"/>
      <c r="AK292" s="38"/>
      <c r="AL292" s="38"/>
      <c r="AM292" s="38"/>
      <c r="AN292" s="38"/>
      <c r="AO292" s="38"/>
      <c r="AP292" s="38"/>
      <c r="AQ292" s="38"/>
      <c r="AR292" s="38"/>
    </row>
    <row r="293" ht="12.75" customHeight="1">
      <c r="A293" s="81"/>
      <c r="B293" s="80"/>
      <c r="C293" s="80"/>
      <c r="D293" s="80"/>
      <c r="E293" s="80"/>
      <c r="F293" s="80"/>
      <c r="G293" s="80"/>
      <c r="H293" s="80"/>
      <c r="I293" s="80"/>
      <c r="J293" s="80"/>
      <c r="K293" s="80"/>
      <c r="L293" s="80"/>
      <c r="M293" s="80"/>
      <c r="N293" s="80"/>
      <c r="O293" s="80"/>
      <c r="P293" s="75"/>
      <c r="Q293" s="75"/>
      <c r="R293" s="75"/>
      <c r="S293" s="75"/>
      <c r="T293" s="75"/>
      <c r="U293" s="75"/>
      <c r="V293" s="75"/>
      <c r="W293" s="75"/>
      <c r="X293" s="75"/>
      <c r="Y293" s="75"/>
      <c r="Z293" s="75"/>
      <c r="AA293" s="75"/>
      <c r="AB293" s="38"/>
      <c r="AC293" s="38"/>
      <c r="AD293" s="38"/>
      <c r="AE293" s="38"/>
      <c r="AF293" s="38"/>
      <c r="AG293" s="38"/>
      <c r="AH293" s="38"/>
      <c r="AI293" s="38"/>
      <c r="AJ293" s="38"/>
      <c r="AK293" s="38"/>
      <c r="AL293" s="38"/>
      <c r="AM293" s="38"/>
      <c r="AN293" s="38"/>
      <c r="AO293" s="38"/>
      <c r="AP293" s="38"/>
      <c r="AQ293" s="38"/>
      <c r="AR293" s="38"/>
    </row>
    <row r="294" ht="12.75" customHeight="1">
      <c r="A294" s="81" t="s">
        <v>44</v>
      </c>
      <c r="B294" s="80"/>
      <c r="C294" s="80"/>
      <c r="D294" s="80"/>
      <c r="E294" s="80"/>
      <c r="F294" s="80"/>
      <c r="G294" s="80"/>
      <c r="H294" s="80"/>
      <c r="I294" s="80"/>
      <c r="J294" s="80"/>
      <c r="K294" s="80"/>
      <c r="L294" s="80"/>
      <c r="M294" s="80"/>
      <c r="N294" s="80"/>
      <c r="O294" s="80"/>
      <c r="P294" s="75"/>
      <c r="Q294" s="75"/>
      <c r="R294" s="75"/>
      <c r="S294" s="75"/>
      <c r="T294" s="75"/>
      <c r="U294" s="75"/>
      <c r="V294" s="75"/>
      <c r="W294" s="75"/>
      <c r="X294" s="75"/>
      <c r="Y294" s="75"/>
      <c r="Z294" s="75"/>
      <c r="AA294" s="75"/>
      <c r="AB294" s="38"/>
      <c r="AC294" s="38"/>
      <c r="AD294" s="38"/>
      <c r="AE294" s="38"/>
      <c r="AF294" s="38"/>
      <c r="AG294" s="38"/>
      <c r="AH294" s="38"/>
      <c r="AI294" s="38"/>
      <c r="AJ294" s="38"/>
      <c r="AK294" s="38"/>
      <c r="AL294" s="38"/>
      <c r="AM294" s="38"/>
      <c r="AN294" s="38"/>
      <c r="AO294" s="38"/>
      <c r="AP294" s="38"/>
      <c r="AQ294" s="38"/>
      <c r="AR294" s="38"/>
    </row>
    <row r="295" ht="12.75" customHeight="1">
      <c r="A295" s="38"/>
      <c r="B295" s="38"/>
      <c r="C295" s="4"/>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row>
    <row r="296" ht="12.75" customHeight="1">
      <c r="A296" s="38"/>
      <c r="B296" s="38"/>
      <c r="C296" s="4"/>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row>
    <row r="297" ht="12.75" customHeight="1">
      <c r="A297" s="38"/>
      <c r="B297" s="38"/>
      <c r="C297" s="4"/>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row>
    <row r="298" ht="12.75" customHeight="1">
      <c r="A298" s="38"/>
      <c r="B298" s="38"/>
      <c r="C298" s="4"/>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row>
    <row r="299" ht="12.75" customHeight="1">
      <c r="A299" s="38"/>
      <c r="B299" s="38"/>
      <c r="C299" s="4"/>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row>
    <row r="300" ht="12.75" customHeight="1">
      <c r="A300" s="38"/>
      <c r="B300" s="38"/>
      <c r="C300" s="4"/>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row>
    <row r="301" ht="12.75" customHeight="1">
      <c r="A301" s="38"/>
      <c r="B301" s="38"/>
      <c r="C301" s="4"/>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row>
    <row r="302" ht="12.75" customHeight="1">
      <c r="A302" s="38"/>
      <c r="B302" s="38"/>
      <c r="C302" s="4"/>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row>
    <row r="303" ht="12.75" customHeight="1">
      <c r="A303" s="38"/>
      <c r="B303" s="38"/>
      <c r="C303" s="4"/>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row>
    <row r="304" ht="12.75" customHeight="1">
      <c r="A304" s="38"/>
      <c r="B304" s="38"/>
      <c r="C304" s="4"/>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row>
    <row r="305" ht="12.75" customHeight="1">
      <c r="A305" s="38"/>
      <c r="B305" s="38"/>
      <c r="C305" s="4"/>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row>
    <row r="306" ht="12.75" customHeight="1">
      <c r="A306" s="38"/>
      <c r="B306" s="38"/>
      <c r="C306" s="4"/>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row>
    <row r="307" ht="12.75" customHeight="1">
      <c r="A307" s="38"/>
      <c r="B307" s="38"/>
      <c r="C307" s="4"/>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row>
    <row r="308" ht="12.75" customHeight="1">
      <c r="A308" s="38"/>
      <c r="B308" s="38"/>
      <c r="C308" s="4"/>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row>
    <row r="309" ht="12.75" customHeight="1">
      <c r="A309" s="38"/>
      <c r="B309" s="38"/>
      <c r="C309" s="4"/>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row>
    <row r="310" ht="12.75" customHeight="1">
      <c r="A310" s="38"/>
      <c r="B310" s="38"/>
      <c r="C310" s="4"/>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row>
    <row r="311" ht="12.75" customHeight="1">
      <c r="A311" s="38"/>
      <c r="B311" s="38"/>
      <c r="C311" s="4"/>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row>
    <row r="312" ht="12.75" customHeight="1">
      <c r="A312" s="38"/>
      <c r="B312" s="38"/>
      <c r="C312" s="4"/>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row>
    <row r="313" ht="12.75" customHeight="1">
      <c r="A313" s="38"/>
      <c r="B313" s="38"/>
      <c r="C313" s="4"/>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row>
    <row r="314" ht="12.75" customHeight="1">
      <c r="A314" s="38"/>
      <c r="B314" s="38"/>
      <c r="C314" s="4"/>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row>
    <row r="315" ht="12.75" customHeight="1">
      <c r="A315" s="38"/>
      <c r="B315" s="38"/>
      <c r="C315" s="4"/>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row>
    <row r="316" ht="12.75" customHeight="1">
      <c r="A316" s="38"/>
      <c r="B316" s="38"/>
      <c r="C316" s="4"/>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row>
    <row r="317" ht="12.75" customHeight="1">
      <c r="A317" s="38"/>
      <c r="B317" s="38"/>
      <c r="C317" s="4"/>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row>
    <row r="318" ht="12.75" customHeight="1">
      <c r="A318" s="38"/>
      <c r="B318" s="38"/>
      <c r="C318" s="4"/>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row>
    <row r="319" ht="12.75" customHeight="1">
      <c r="A319" s="38"/>
      <c r="B319" s="38"/>
      <c r="C319" s="4"/>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row>
    <row r="320" ht="12.75" customHeight="1">
      <c r="A320" s="38"/>
      <c r="B320" s="38"/>
      <c r="C320" s="4"/>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row>
    <row r="321" ht="12.75" customHeight="1">
      <c r="A321" s="38"/>
      <c r="B321" s="38"/>
      <c r="C321" s="4"/>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row>
    <row r="322" ht="12.75" customHeight="1">
      <c r="A322" s="38"/>
      <c r="B322" s="38"/>
      <c r="C322" s="4"/>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row>
    <row r="323" ht="12.75" customHeight="1">
      <c r="A323" s="38"/>
      <c r="B323" s="38"/>
      <c r="C323" s="4"/>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row>
    <row r="324" ht="12.75" customHeight="1">
      <c r="A324" s="38"/>
      <c r="B324" s="38"/>
      <c r="C324" s="4"/>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row>
    <row r="325" ht="12.75" customHeight="1">
      <c r="A325" s="38"/>
      <c r="B325" s="38"/>
      <c r="C325" s="4"/>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row>
    <row r="326" ht="12.75" customHeight="1">
      <c r="A326" s="38"/>
      <c r="B326" s="38"/>
      <c r="C326" s="4"/>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row>
    <row r="327" ht="12.75" customHeight="1">
      <c r="A327" s="38"/>
      <c r="B327" s="38"/>
      <c r="C327" s="4"/>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row>
    <row r="328" ht="12.75" customHeight="1">
      <c r="A328" s="38"/>
      <c r="B328" s="38"/>
      <c r="C328" s="4"/>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row>
    <row r="329" ht="12.75" customHeight="1">
      <c r="A329" s="38"/>
      <c r="B329" s="38"/>
      <c r="C329" s="4"/>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row>
    <row r="330" ht="12.75" customHeight="1">
      <c r="A330" s="38"/>
      <c r="B330" s="38"/>
      <c r="C330" s="4"/>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row>
    <row r="331" ht="12.75" customHeight="1">
      <c r="A331" s="38"/>
      <c r="B331" s="38"/>
      <c r="C331" s="4"/>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row>
    <row r="332" ht="12.75" customHeight="1">
      <c r="A332" s="38"/>
      <c r="B332" s="38"/>
      <c r="C332" s="4"/>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row>
    <row r="333" ht="12.75" customHeight="1">
      <c r="A333" s="38"/>
      <c r="B333" s="38"/>
      <c r="C333" s="4"/>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row>
    <row r="334" ht="12.75" customHeight="1">
      <c r="A334" s="38"/>
      <c r="B334" s="38"/>
      <c r="C334" s="4"/>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row>
    <row r="335" ht="12.75" customHeight="1">
      <c r="A335" s="38"/>
      <c r="B335" s="38"/>
      <c r="C335" s="4"/>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row>
    <row r="336" ht="12.75" customHeight="1">
      <c r="A336" s="38"/>
      <c r="B336" s="38"/>
      <c r="C336" s="4"/>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row>
    <row r="337" ht="12.75" customHeight="1">
      <c r="A337" s="38"/>
      <c r="B337" s="38"/>
      <c r="C337" s="4"/>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row>
    <row r="338" ht="12.75" customHeight="1">
      <c r="A338" s="38"/>
      <c r="B338" s="38"/>
      <c r="C338" s="4"/>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row>
    <row r="339" ht="12.75" customHeight="1">
      <c r="A339" s="38"/>
      <c r="B339" s="38"/>
      <c r="C339" s="4"/>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row>
    <row r="340" ht="12.75" customHeight="1">
      <c r="A340" s="38"/>
      <c r="B340" s="38"/>
      <c r="C340" s="4"/>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row>
    <row r="341" ht="12.75" customHeight="1">
      <c r="A341" s="38"/>
      <c r="B341" s="38"/>
      <c r="C341" s="4"/>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row>
    <row r="342" ht="12.75" customHeight="1">
      <c r="A342" s="38"/>
      <c r="B342" s="38"/>
      <c r="C342" s="4"/>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row>
    <row r="343" ht="12.75" customHeight="1">
      <c r="A343" s="38"/>
      <c r="B343" s="38"/>
      <c r="C343" s="4"/>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row>
    <row r="344" ht="12.75" customHeight="1">
      <c r="A344" s="38"/>
      <c r="B344" s="38"/>
      <c r="C344" s="4"/>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row>
    <row r="345" ht="12.75" customHeight="1">
      <c r="A345" s="38"/>
      <c r="B345" s="38"/>
      <c r="C345" s="4"/>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row>
    <row r="346" ht="12.75" customHeight="1">
      <c r="A346" s="38"/>
      <c r="B346" s="38"/>
      <c r="C346" s="4"/>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row>
    <row r="347" ht="12.75" customHeight="1">
      <c r="A347" s="38"/>
      <c r="B347" s="38"/>
      <c r="C347" s="4"/>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row>
    <row r="348" ht="12.75" customHeight="1">
      <c r="A348" s="38"/>
      <c r="B348" s="38"/>
      <c r="C348" s="4"/>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row>
    <row r="349" ht="12.75" customHeight="1">
      <c r="A349" s="38"/>
      <c r="B349" s="38"/>
      <c r="C349" s="4"/>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row>
    <row r="350" ht="12.75" customHeight="1">
      <c r="A350" s="38"/>
      <c r="B350" s="38"/>
      <c r="C350" s="4"/>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row>
    <row r="351" ht="12.75" customHeight="1">
      <c r="A351" s="38"/>
      <c r="B351" s="38"/>
      <c r="C351" s="4"/>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row>
    <row r="352" ht="12.75" customHeight="1">
      <c r="A352" s="38"/>
      <c r="B352" s="38"/>
      <c r="C352" s="4"/>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row>
    <row r="353" ht="12.75" customHeight="1">
      <c r="A353" s="38"/>
      <c r="B353" s="38"/>
      <c r="C353" s="4"/>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row>
    <row r="354" ht="12.75" customHeight="1">
      <c r="A354" s="38"/>
      <c r="B354" s="38"/>
      <c r="C354" s="4"/>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row>
    <row r="355" ht="12.75" customHeight="1">
      <c r="A355" s="38"/>
      <c r="B355" s="38"/>
      <c r="C355" s="4"/>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row>
    <row r="356" ht="12.75" customHeight="1">
      <c r="A356" s="38"/>
      <c r="B356" s="38"/>
      <c r="C356" s="4"/>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row>
    <row r="357" ht="12.75" customHeight="1">
      <c r="A357" s="38"/>
      <c r="B357" s="38"/>
      <c r="C357" s="4"/>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row>
    <row r="358" ht="12.75" customHeight="1">
      <c r="A358" s="38"/>
      <c r="B358" s="38"/>
      <c r="C358" s="4"/>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row>
    <row r="359" ht="12.75" customHeight="1">
      <c r="A359" s="38"/>
      <c r="B359" s="38"/>
      <c r="C359" s="4"/>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row>
    <row r="360" ht="12.75" customHeight="1">
      <c r="A360" s="38"/>
      <c r="B360" s="38"/>
      <c r="C360" s="4"/>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row>
    <row r="361" ht="12.75" customHeight="1">
      <c r="A361" s="38"/>
      <c r="B361" s="38"/>
      <c r="C361" s="4"/>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row>
    <row r="362" ht="12.75" customHeight="1">
      <c r="A362" s="38"/>
      <c r="B362" s="38"/>
      <c r="C362" s="4"/>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row>
    <row r="363" ht="12.75" customHeight="1">
      <c r="A363" s="38"/>
      <c r="B363" s="38"/>
      <c r="C363" s="4"/>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row>
    <row r="364" ht="12.75" customHeight="1">
      <c r="A364" s="38"/>
      <c r="B364" s="38"/>
      <c r="C364" s="4"/>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row>
    <row r="365" ht="12.75" customHeight="1">
      <c r="A365" s="38"/>
      <c r="B365" s="38"/>
      <c r="C365" s="4"/>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row>
    <row r="366" ht="12.75" customHeight="1">
      <c r="A366" s="38"/>
      <c r="B366" s="38"/>
      <c r="C366" s="4"/>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row>
    <row r="367" ht="12.75" customHeight="1">
      <c r="A367" s="38"/>
      <c r="B367" s="38"/>
      <c r="C367" s="4"/>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row>
    <row r="368" ht="12.75" customHeight="1">
      <c r="A368" s="38"/>
      <c r="B368" s="38"/>
      <c r="C368" s="4"/>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row>
    <row r="369" ht="12.75" customHeight="1">
      <c r="A369" s="38"/>
      <c r="B369" s="38"/>
      <c r="C369" s="4"/>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row>
    <row r="370" ht="12.75" customHeight="1">
      <c r="A370" s="38"/>
      <c r="B370" s="38"/>
      <c r="C370" s="4"/>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row>
    <row r="371" ht="12.75" customHeight="1">
      <c r="A371" s="38"/>
      <c r="B371" s="38"/>
      <c r="C371" s="4"/>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row>
    <row r="372" ht="12.75" customHeight="1">
      <c r="A372" s="38"/>
      <c r="B372" s="38"/>
      <c r="C372" s="4"/>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row>
    <row r="373" ht="12.75" customHeight="1">
      <c r="A373" s="38"/>
      <c r="B373" s="38"/>
      <c r="C373" s="4"/>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row>
    <row r="374" ht="12.75" customHeight="1">
      <c r="A374" s="38"/>
      <c r="B374" s="38"/>
      <c r="C374" s="4"/>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row>
    <row r="375" ht="12.75" customHeight="1">
      <c r="A375" s="38"/>
      <c r="B375" s="38"/>
      <c r="C375" s="4"/>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row>
    <row r="376" ht="12.75" customHeight="1">
      <c r="A376" s="38"/>
      <c r="B376" s="38"/>
      <c r="C376" s="4"/>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row>
    <row r="377" ht="12.75" customHeight="1">
      <c r="A377" s="38"/>
      <c r="B377" s="38"/>
      <c r="C377" s="4"/>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row>
    <row r="378" ht="12.75" customHeight="1">
      <c r="A378" s="38"/>
      <c r="B378" s="38"/>
      <c r="C378" s="4"/>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row>
    <row r="379" ht="12.75" customHeight="1">
      <c r="A379" s="38"/>
      <c r="B379" s="38"/>
      <c r="C379" s="4"/>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row>
    <row r="380" ht="12.75" customHeight="1">
      <c r="A380" s="38"/>
      <c r="B380" s="38"/>
      <c r="C380" s="4"/>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row>
    <row r="381" ht="12.75" customHeight="1">
      <c r="A381" s="38"/>
      <c r="B381" s="38"/>
      <c r="C381" s="4"/>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row>
    <row r="382" ht="12.75" customHeight="1">
      <c r="A382" s="38"/>
      <c r="B382" s="38"/>
      <c r="C382" s="4"/>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row>
    <row r="383" ht="12.75" customHeight="1">
      <c r="A383" s="38"/>
      <c r="B383" s="38"/>
      <c r="C383" s="4"/>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row>
    <row r="384" ht="12.75" customHeight="1">
      <c r="A384" s="38"/>
      <c r="B384" s="38"/>
      <c r="C384" s="4"/>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row>
    <row r="385" ht="12.75" customHeight="1">
      <c r="A385" s="38"/>
      <c r="B385" s="38"/>
      <c r="C385" s="4"/>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row>
    <row r="386" ht="12.75" customHeight="1">
      <c r="A386" s="38"/>
      <c r="B386" s="38"/>
      <c r="C386" s="4"/>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row>
    <row r="387" ht="12.75" customHeight="1">
      <c r="A387" s="38"/>
      <c r="B387" s="38"/>
      <c r="C387" s="4"/>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row>
    <row r="388" ht="12.75" customHeight="1">
      <c r="A388" s="38"/>
      <c r="B388" s="38"/>
      <c r="C388" s="4"/>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row>
    <row r="389" ht="12.75" customHeight="1">
      <c r="A389" s="38"/>
      <c r="B389" s="38"/>
      <c r="C389" s="4"/>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row>
    <row r="390" ht="12.75" customHeight="1">
      <c r="A390" s="38"/>
      <c r="B390" s="38"/>
      <c r="C390" s="4"/>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row>
    <row r="391" ht="12.75" customHeight="1">
      <c r="A391" s="38"/>
      <c r="B391" s="38"/>
      <c r="C391" s="4"/>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row>
    <row r="392" ht="12.75" customHeight="1">
      <c r="A392" s="38"/>
      <c r="B392" s="38"/>
      <c r="C392" s="4"/>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row>
    <row r="393" ht="12.75" customHeight="1">
      <c r="A393" s="38"/>
      <c r="B393" s="38"/>
      <c r="C393" s="4"/>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row>
    <row r="394" ht="12.75" customHeight="1">
      <c r="A394" s="38"/>
      <c r="B394" s="38"/>
      <c r="C394" s="4"/>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row>
    <row r="395" ht="12.75" customHeight="1">
      <c r="A395" s="38"/>
      <c r="B395" s="38"/>
      <c r="C395" s="4"/>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row>
    <row r="396" ht="12.75" customHeight="1">
      <c r="A396" s="38"/>
      <c r="B396" s="38"/>
      <c r="C396" s="4"/>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row>
    <row r="397" ht="12.75" customHeight="1">
      <c r="A397" s="38"/>
      <c r="B397" s="38"/>
      <c r="C397" s="4"/>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row>
    <row r="398" ht="12.75" customHeight="1">
      <c r="A398" s="38"/>
      <c r="B398" s="38"/>
      <c r="C398" s="4"/>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row>
    <row r="399" ht="12.75" customHeight="1">
      <c r="A399" s="38"/>
      <c r="B399" s="38"/>
      <c r="C399" s="4"/>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row>
    <row r="400" ht="12.75" customHeight="1">
      <c r="A400" s="38"/>
      <c r="B400" s="38"/>
      <c r="C400" s="4"/>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row>
    <row r="401" ht="12.75" customHeight="1">
      <c r="A401" s="38"/>
      <c r="B401" s="38"/>
      <c r="C401" s="4"/>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row>
    <row r="402" ht="12.75" customHeight="1">
      <c r="A402" s="38"/>
      <c r="B402" s="38"/>
      <c r="C402" s="4"/>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row>
    <row r="403" ht="12.75" customHeight="1">
      <c r="A403" s="38"/>
      <c r="B403" s="38"/>
      <c r="C403" s="4"/>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row>
    <row r="404" ht="12.75" customHeight="1">
      <c r="A404" s="38"/>
      <c r="B404" s="38"/>
      <c r="C404" s="4"/>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row>
    <row r="405" ht="12.75" customHeight="1">
      <c r="A405" s="38"/>
      <c r="B405" s="38"/>
      <c r="C405" s="4"/>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row>
    <row r="406" ht="12.75" customHeight="1">
      <c r="A406" s="38"/>
      <c r="B406" s="38"/>
      <c r="C406" s="4"/>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row>
    <row r="407" ht="12.75" customHeight="1">
      <c r="A407" s="38"/>
      <c r="B407" s="38"/>
      <c r="C407" s="4"/>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row>
    <row r="408" ht="12.75" customHeight="1">
      <c r="A408" s="38"/>
      <c r="B408" s="38"/>
      <c r="C408" s="4"/>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row>
    <row r="409" ht="12.75" customHeight="1">
      <c r="A409" s="38"/>
      <c r="B409" s="38"/>
      <c r="C409" s="4"/>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row>
    <row r="410" ht="12.75" customHeight="1">
      <c r="A410" s="38"/>
      <c r="B410" s="38"/>
      <c r="C410" s="4"/>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row>
    <row r="411" ht="12.75" customHeight="1">
      <c r="A411" s="38"/>
      <c r="B411" s="38"/>
      <c r="C411" s="4"/>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row>
    <row r="412" ht="12.75" customHeight="1">
      <c r="A412" s="38"/>
      <c r="B412" s="38"/>
      <c r="C412" s="4"/>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row>
    <row r="413" ht="12.75" customHeight="1">
      <c r="A413" s="38"/>
      <c r="B413" s="38"/>
      <c r="C413" s="4"/>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row>
    <row r="414" ht="12.75" customHeight="1">
      <c r="A414" s="38"/>
      <c r="B414" s="38"/>
      <c r="C414" s="4"/>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row>
    <row r="415" ht="12.75" customHeight="1">
      <c r="A415" s="38"/>
      <c r="B415" s="38"/>
      <c r="C415" s="4"/>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row>
    <row r="416" ht="12.75" customHeight="1">
      <c r="A416" s="38"/>
      <c r="B416" s="38"/>
      <c r="C416" s="4"/>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row>
    <row r="417" ht="12.75" customHeight="1">
      <c r="A417" s="38"/>
      <c r="B417" s="38"/>
      <c r="C417" s="4"/>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row>
    <row r="418" ht="12.75" customHeight="1">
      <c r="A418" s="38"/>
      <c r="B418" s="38"/>
      <c r="C418" s="4"/>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row>
    <row r="419" ht="12.75" customHeight="1">
      <c r="A419" s="38"/>
      <c r="B419" s="38"/>
      <c r="C419" s="4"/>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row>
    <row r="420" ht="12.75" customHeight="1">
      <c r="A420" s="38"/>
      <c r="B420" s="38"/>
      <c r="C420" s="4"/>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row>
    <row r="421" ht="12.75" customHeight="1">
      <c r="A421" s="38"/>
      <c r="B421" s="38"/>
      <c r="C421" s="4"/>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row>
    <row r="422" ht="12.75" customHeight="1">
      <c r="A422" s="38"/>
      <c r="B422" s="38"/>
      <c r="C422" s="4"/>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row>
    <row r="423" ht="12.75" customHeight="1">
      <c r="A423" s="38"/>
      <c r="B423" s="38"/>
      <c r="C423" s="4"/>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row>
    <row r="424" ht="12.75" customHeight="1">
      <c r="A424" s="38"/>
      <c r="B424" s="38"/>
      <c r="C424" s="4"/>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row>
    <row r="425" ht="12.75" customHeight="1">
      <c r="A425" s="38"/>
      <c r="B425" s="38"/>
      <c r="C425" s="4"/>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row>
    <row r="426" ht="12.75" customHeight="1">
      <c r="A426" s="38"/>
      <c r="B426" s="38"/>
      <c r="C426" s="4"/>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row>
    <row r="427" ht="12.75" customHeight="1">
      <c r="A427" s="38"/>
      <c r="B427" s="38"/>
      <c r="C427" s="4"/>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row>
    <row r="428" ht="12.75" customHeight="1">
      <c r="A428" s="38"/>
      <c r="B428" s="38"/>
      <c r="C428" s="4"/>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row>
    <row r="429" ht="12.75" customHeight="1">
      <c r="A429" s="38"/>
      <c r="B429" s="38"/>
      <c r="C429" s="4"/>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row>
    <row r="430" ht="12.75" customHeight="1">
      <c r="A430" s="38"/>
      <c r="B430" s="38"/>
      <c r="C430" s="4"/>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row>
    <row r="431" ht="12.75" customHeight="1">
      <c r="A431" s="38"/>
      <c r="B431" s="38"/>
      <c r="C431" s="4"/>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row>
    <row r="432" ht="12.75" customHeight="1">
      <c r="A432" s="38"/>
      <c r="B432" s="38"/>
      <c r="C432" s="4"/>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row>
    <row r="433" ht="12.75" customHeight="1">
      <c r="A433" s="38"/>
      <c r="B433" s="38"/>
      <c r="C433" s="4"/>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row>
    <row r="434" ht="12.75" customHeight="1">
      <c r="A434" s="38"/>
      <c r="B434" s="38"/>
      <c r="C434" s="4"/>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row>
    <row r="435" ht="12.75" customHeight="1">
      <c r="A435" s="38"/>
      <c r="B435" s="38"/>
      <c r="C435" s="4"/>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row>
    <row r="436" ht="12.75" customHeight="1">
      <c r="A436" s="38"/>
      <c r="B436" s="38"/>
      <c r="C436" s="4"/>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row>
    <row r="437" ht="12.75" customHeight="1">
      <c r="A437" s="38"/>
      <c r="B437" s="38"/>
      <c r="C437" s="4"/>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row>
    <row r="438" ht="12.75" customHeight="1">
      <c r="A438" s="38"/>
      <c r="B438" s="38"/>
      <c r="C438" s="4"/>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row>
    <row r="439" ht="12.75" customHeight="1">
      <c r="A439" s="38"/>
      <c r="B439" s="38"/>
      <c r="C439" s="4"/>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row>
    <row r="440" ht="12.75" customHeight="1">
      <c r="A440" s="38"/>
      <c r="B440" s="38"/>
      <c r="C440" s="4"/>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row>
    <row r="441" ht="12.75" customHeight="1">
      <c r="A441" s="38"/>
      <c r="B441" s="38"/>
      <c r="C441" s="4"/>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row>
    <row r="442" ht="12.75" customHeight="1">
      <c r="A442" s="38"/>
      <c r="B442" s="38"/>
      <c r="C442" s="4"/>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row>
    <row r="443" ht="12.75" customHeight="1">
      <c r="A443" s="38"/>
      <c r="B443" s="38"/>
      <c r="C443" s="4"/>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row>
    <row r="444" ht="12.75" customHeight="1">
      <c r="A444" s="38"/>
      <c r="B444" s="38"/>
      <c r="C444" s="4"/>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row>
    <row r="445" ht="12.75" customHeight="1">
      <c r="A445" s="38"/>
      <c r="B445" s="38"/>
      <c r="C445" s="4"/>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row>
    <row r="446" ht="12.75" customHeight="1">
      <c r="A446" s="38"/>
      <c r="B446" s="38"/>
      <c r="C446" s="4"/>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row>
    <row r="447" ht="12.75" customHeight="1">
      <c r="A447" s="38"/>
      <c r="B447" s="38"/>
      <c r="C447" s="4"/>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row>
    <row r="448" ht="12.75" customHeight="1">
      <c r="A448" s="38"/>
      <c r="B448" s="38"/>
      <c r="C448" s="4"/>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row>
    <row r="449" ht="12.75" customHeight="1">
      <c r="A449" s="38"/>
      <c r="B449" s="38"/>
      <c r="C449" s="4"/>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row>
    <row r="450" ht="12.75" customHeight="1">
      <c r="A450" s="38"/>
      <c r="B450" s="38"/>
      <c r="C450" s="4"/>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row>
    <row r="451" ht="12.75" customHeight="1">
      <c r="A451" s="38"/>
      <c r="B451" s="38"/>
      <c r="C451" s="4"/>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row>
    <row r="452" ht="12.75" customHeight="1">
      <c r="A452" s="38"/>
      <c r="B452" s="38"/>
      <c r="C452" s="4"/>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row>
    <row r="453" ht="12.75" customHeight="1">
      <c r="A453" s="38"/>
      <c r="B453" s="38"/>
      <c r="C453" s="4"/>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row>
    <row r="454" ht="12.75" customHeight="1">
      <c r="A454" s="38"/>
      <c r="B454" s="38"/>
      <c r="C454" s="4"/>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row>
    <row r="455" ht="12.75" customHeight="1">
      <c r="A455" s="38"/>
      <c r="B455" s="38"/>
      <c r="C455" s="4"/>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row>
    <row r="456" ht="12.75" customHeight="1">
      <c r="A456" s="38"/>
      <c r="B456" s="38"/>
      <c r="C456" s="4"/>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row>
    <row r="457" ht="12.75" customHeight="1">
      <c r="A457" s="38"/>
      <c r="B457" s="38"/>
      <c r="C457" s="4"/>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row>
    <row r="458" ht="12.75" customHeight="1">
      <c r="A458" s="38"/>
      <c r="B458" s="38"/>
      <c r="C458" s="4"/>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row>
    <row r="459" ht="12.75" customHeight="1">
      <c r="A459" s="38"/>
      <c r="B459" s="38"/>
      <c r="C459" s="4"/>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row>
    <row r="460" ht="12.75" customHeight="1">
      <c r="A460" s="38"/>
      <c r="B460" s="38"/>
      <c r="C460" s="4"/>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row>
    <row r="461" ht="12.75" customHeight="1">
      <c r="A461" s="38"/>
      <c r="B461" s="38"/>
      <c r="C461" s="4"/>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row>
    <row r="462" ht="12.75" customHeight="1">
      <c r="A462" s="38"/>
      <c r="B462" s="38"/>
      <c r="C462" s="4"/>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row>
    <row r="463" ht="12.75" customHeight="1">
      <c r="A463" s="38"/>
      <c r="B463" s="38"/>
      <c r="C463" s="4"/>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row>
    <row r="464" ht="12.75" customHeight="1">
      <c r="A464" s="38"/>
      <c r="B464" s="38"/>
      <c r="C464" s="4"/>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row>
    <row r="465" ht="12.75" customHeight="1">
      <c r="A465" s="38"/>
      <c r="B465" s="38"/>
      <c r="C465" s="4"/>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row>
    <row r="466" ht="12.75" customHeight="1">
      <c r="A466" s="38"/>
      <c r="B466" s="38"/>
      <c r="C466" s="4"/>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row>
    <row r="467" ht="12.75" customHeight="1">
      <c r="A467" s="38"/>
      <c r="B467" s="38"/>
      <c r="C467" s="4"/>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row>
    <row r="468" ht="12.75" customHeight="1">
      <c r="A468" s="38"/>
      <c r="B468" s="38"/>
      <c r="C468" s="4"/>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row>
    <row r="469" ht="12.75" customHeight="1">
      <c r="A469" s="38"/>
      <c r="B469" s="38"/>
      <c r="C469" s="4"/>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row>
    <row r="470" ht="12.75" customHeight="1">
      <c r="A470" s="38"/>
      <c r="B470" s="38"/>
      <c r="C470" s="4"/>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row>
    <row r="471" ht="12.75" customHeight="1">
      <c r="A471" s="38"/>
      <c r="B471" s="38"/>
      <c r="C471" s="4"/>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row>
    <row r="472" ht="12.75" customHeight="1">
      <c r="A472" s="38"/>
      <c r="B472" s="38"/>
      <c r="C472" s="4"/>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row>
    <row r="473" ht="12.75" customHeight="1">
      <c r="A473" s="38"/>
      <c r="B473" s="38"/>
      <c r="C473" s="4"/>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row>
    <row r="474" ht="12.75" customHeight="1">
      <c r="A474" s="38"/>
      <c r="B474" s="38"/>
      <c r="C474" s="4"/>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row>
    <row r="475" ht="12.75" customHeight="1">
      <c r="A475" s="38"/>
      <c r="B475" s="38"/>
      <c r="C475" s="4"/>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row>
    <row r="476" ht="12.75" customHeight="1">
      <c r="A476" s="38"/>
      <c r="B476" s="38"/>
      <c r="C476" s="4"/>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row>
    <row r="477" ht="12.75" customHeight="1">
      <c r="A477" s="38"/>
      <c r="B477" s="38"/>
      <c r="C477" s="4"/>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row>
    <row r="478" ht="12.75" customHeight="1">
      <c r="A478" s="38"/>
      <c r="B478" s="38"/>
      <c r="C478" s="4"/>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row>
    <row r="479" ht="12.75" customHeight="1">
      <c r="A479" s="38"/>
      <c r="B479" s="38"/>
      <c r="C479" s="4"/>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row>
    <row r="480" ht="12.75" customHeight="1">
      <c r="A480" s="38"/>
      <c r="B480" s="38"/>
      <c r="C480" s="4"/>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row>
    <row r="481" ht="12.75" customHeight="1">
      <c r="A481" s="38"/>
      <c r="B481" s="38"/>
      <c r="C481" s="4"/>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row>
    <row r="482" ht="12.75" customHeight="1">
      <c r="A482" s="38"/>
      <c r="B482" s="38"/>
      <c r="C482" s="4"/>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row>
    <row r="483" ht="12.75" customHeight="1">
      <c r="A483" s="38"/>
      <c r="B483" s="38"/>
      <c r="C483" s="4"/>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row>
    <row r="484" ht="12.75" customHeight="1">
      <c r="A484" s="38"/>
      <c r="B484" s="38"/>
      <c r="C484" s="4"/>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row>
    <row r="485" ht="12.75" customHeight="1">
      <c r="A485" s="38"/>
      <c r="B485" s="38"/>
      <c r="C485" s="4"/>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row>
    <row r="486" ht="12.75" customHeight="1">
      <c r="A486" s="38"/>
      <c r="B486" s="38"/>
      <c r="C486" s="4"/>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row>
    <row r="487" ht="12.75" customHeight="1">
      <c r="A487" s="38"/>
      <c r="B487" s="38"/>
      <c r="C487" s="4"/>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row>
    <row r="488" ht="12.75" customHeight="1">
      <c r="A488" s="38"/>
      <c r="B488" s="38"/>
      <c r="C488" s="4"/>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row>
    <row r="489" ht="12.75" customHeight="1">
      <c r="A489" s="38"/>
      <c r="B489" s="38"/>
      <c r="C489" s="4"/>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row>
    <row r="490" ht="12.75" customHeight="1">
      <c r="A490" s="38"/>
      <c r="B490" s="38"/>
      <c r="C490" s="4"/>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row>
    <row r="491" ht="12.75" customHeight="1">
      <c r="A491" s="38"/>
      <c r="B491" s="38"/>
      <c r="C491" s="4"/>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row>
    <row r="492" ht="12.75" customHeight="1">
      <c r="A492" s="38"/>
      <c r="B492" s="38"/>
      <c r="C492" s="4"/>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row>
    <row r="493" ht="12.75" customHeight="1">
      <c r="A493" s="38"/>
      <c r="B493" s="38"/>
      <c r="C493" s="4"/>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row>
    <row r="494" ht="12.75" customHeight="1">
      <c r="A494" s="38"/>
      <c r="B494" s="38"/>
      <c r="C494" s="4"/>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row>
    <row r="495" ht="12.75" customHeight="1">
      <c r="A495" s="38"/>
      <c r="B495" s="38"/>
      <c r="C495" s="4"/>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row>
    <row r="496" ht="12.75" customHeight="1">
      <c r="A496" s="38"/>
      <c r="B496" s="38"/>
      <c r="C496" s="4"/>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row>
    <row r="497" ht="12.75" customHeight="1">
      <c r="A497" s="38"/>
      <c r="B497" s="38"/>
      <c r="C497" s="4"/>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row>
    <row r="498" ht="12.75" customHeight="1">
      <c r="A498" s="38"/>
      <c r="B498" s="38"/>
      <c r="C498" s="4"/>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row>
    <row r="499" ht="12.75" customHeight="1">
      <c r="A499" s="38"/>
      <c r="B499" s="38"/>
      <c r="C499" s="4"/>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row>
    <row r="500" ht="12.75" customHeight="1">
      <c r="A500" s="38"/>
      <c r="B500" s="38"/>
      <c r="C500" s="4"/>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row>
    <row r="501" ht="12.75" customHeight="1">
      <c r="A501" s="38"/>
      <c r="B501" s="38"/>
      <c r="C501" s="4"/>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row>
    <row r="502" ht="12.75" customHeight="1">
      <c r="A502" s="38"/>
      <c r="B502" s="38"/>
      <c r="C502" s="4"/>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row>
    <row r="503" ht="12.75" customHeight="1">
      <c r="A503" s="38"/>
      <c r="B503" s="38"/>
      <c r="C503" s="4"/>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row>
    <row r="504" ht="12.75" customHeight="1">
      <c r="A504" s="38"/>
      <c r="B504" s="38"/>
      <c r="C504" s="4"/>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row>
    <row r="505" ht="12.75" customHeight="1">
      <c r="A505" s="38"/>
      <c r="B505" s="38"/>
      <c r="C505" s="4"/>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row>
    <row r="506" ht="12.75" customHeight="1">
      <c r="A506" s="38"/>
      <c r="B506" s="38"/>
      <c r="C506" s="4"/>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row>
    <row r="507" ht="12.75" customHeight="1">
      <c r="A507" s="38"/>
      <c r="B507" s="38"/>
      <c r="C507" s="4"/>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row>
    <row r="508" ht="12.75" customHeight="1">
      <c r="A508" s="38"/>
      <c r="B508" s="38"/>
      <c r="C508" s="4"/>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row>
    <row r="509" ht="12.75" customHeight="1">
      <c r="A509" s="38"/>
      <c r="B509" s="38"/>
      <c r="C509" s="4"/>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row>
    <row r="510" ht="12.75" customHeight="1">
      <c r="A510" s="38"/>
      <c r="B510" s="38"/>
      <c r="C510" s="4"/>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row>
    <row r="511" ht="12.75" customHeight="1">
      <c r="A511" s="38"/>
      <c r="B511" s="38"/>
      <c r="C511" s="4"/>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row>
    <row r="512" ht="12.75" customHeight="1">
      <c r="A512" s="38"/>
      <c r="B512" s="38"/>
      <c r="C512" s="4"/>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row>
    <row r="513" ht="12.75" customHeight="1">
      <c r="A513" s="38"/>
      <c r="B513" s="38"/>
      <c r="C513" s="4"/>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row>
    <row r="514" ht="12.75" customHeight="1">
      <c r="A514" s="38"/>
      <c r="B514" s="38"/>
      <c r="C514" s="4"/>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row>
    <row r="515" ht="12.75" customHeight="1">
      <c r="A515" s="38"/>
      <c r="B515" s="38"/>
      <c r="C515" s="4"/>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row>
    <row r="516" ht="12.75" customHeight="1">
      <c r="A516" s="38"/>
      <c r="B516" s="38"/>
      <c r="C516" s="4"/>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row>
    <row r="517" ht="12.75" customHeight="1">
      <c r="A517" s="38"/>
      <c r="B517" s="38"/>
      <c r="C517" s="4"/>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row>
    <row r="518" ht="12.75" customHeight="1">
      <c r="A518" s="38"/>
      <c r="B518" s="38"/>
      <c r="C518" s="4"/>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row>
    <row r="519" ht="12.75" customHeight="1">
      <c r="A519" s="38"/>
      <c r="B519" s="38"/>
      <c r="C519" s="4"/>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row>
    <row r="520" ht="12.75" customHeight="1">
      <c r="A520" s="38"/>
      <c r="B520" s="38"/>
      <c r="C520" s="4"/>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row>
    <row r="521" ht="12.75" customHeight="1">
      <c r="A521" s="38"/>
      <c r="B521" s="38"/>
      <c r="C521" s="4"/>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row>
    <row r="522" ht="12.75" customHeight="1">
      <c r="A522" s="38"/>
      <c r="B522" s="38"/>
      <c r="C522" s="4"/>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row>
    <row r="523" ht="12.75" customHeight="1">
      <c r="A523" s="38"/>
      <c r="B523" s="38"/>
      <c r="C523" s="4"/>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row>
    <row r="524" ht="12.75" customHeight="1">
      <c r="A524" s="38"/>
      <c r="B524" s="38"/>
      <c r="C524" s="4"/>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row>
    <row r="525" ht="12.75" customHeight="1">
      <c r="A525" s="38"/>
      <c r="B525" s="38"/>
      <c r="C525" s="4"/>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row>
    <row r="526" ht="12.75" customHeight="1">
      <c r="A526" s="38"/>
      <c r="B526" s="38"/>
      <c r="C526" s="4"/>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row>
    <row r="527" ht="12.75" customHeight="1">
      <c r="A527" s="38"/>
      <c r="B527" s="38"/>
      <c r="C527" s="4"/>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row>
    <row r="528" ht="12.75" customHeight="1">
      <c r="A528" s="38"/>
      <c r="B528" s="38"/>
      <c r="C528" s="4"/>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row>
    <row r="529" ht="12.75" customHeight="1">
      <c r="A529" s="38"/>
      <c r="B529" s="38"/>
      <c r="C529" s="4"/>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row>
    <row r="530" ht="12.75" customHeight="1">
      <c r="A530" s="38"/>
      <c r="B530" s="38"/>
      <c r="C530" s="4"/>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row>
    <row r="531" ht="12.75" customHeight="1">
      <c r="A531" s="38"/>
      <c r="B531" s="38"/>
      <c r="C531" s="4"/>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row>
    <row r="532" ht="12.75" customHeight="1">
      <c r="A532" s="38"/>
      <c r="B532" s="38"/>
      <c r="C532" s="4"/>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row>
    <row r="533" ht="12.75" customHeight="1">
      <c r="A533" s="38"/>
      <c r="B533" s="38"/>
      <c r="C533" s="4"/>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row>
    <row r="534" ht="12.75" customHeight="1">
      <c r="A534" s="38"/>
      <c r="B534" s="38"/>
      <c r="C534" s="4"/>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row>
    <row r="535" ht="12.75" customHeight="1">
      <c r="A535" s="38"/>
      <c r="B535" s="38"/>
      <c r="C535" s="4"/>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row>
    <row r="536" ht="12.75" customHeight="1">
      <c r="A536" s="38"/>
      <c r="B536" s="38"/>
      <c r="C536" s="4"/>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row>
    <row r="537" ht="12.75" customHeight="1">
      <c r="A537" s="38"/>
      <c r="B537" s="38"/>
      <c r="C537" s="4"/>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row>
    <row r="538" ht="12.75" customHeight="1">
      <c r="A538" s="38"/>
      <c r="B538" s="38"/>
      <c r="C538" s="4"/>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row>
    <row r="539" ht="12.75" customHeight="1">
      <c r="A539" s="38"/>
      <c r="B539" s="38"/>
      <c r="C539" s="4"/>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row>
    <row r="540" ht="12.75" customHeight="1">
      <c r="A540" s="38"/>
      <c r="B540" s="38"/>
      <c r="C540" s="4"/>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row>
    <row r="541" ht="12.75" customHeight="1">
      <c r="A541" s="38"/>
      <c r="B541" s="38"/>
      <c r="C541" s="4"/>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row>
    <row r="542" ht="12.75" customHeight="1">
      <c r="A542" s="38"/>
      <c r="B542" s="38"/>
      <c r="C542" s="4"/>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row>
    <row r="543" ht="12.75" customHeight="1">
      <c r="A543" s="38"/>
      <c r="B543" s="38"/>
      <c r="C543" s="4"/>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row>
    <row r="544" ht="12.75" customHeight="1">
      <c r="A544" s="38"/>
      <c r="B544" s="38"/>
      <c r="C544" s="4"/>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row>
    <row r="545" ht="12.75" customHeight="1">
      <c r="A545" s="38"/>
      <c r="B545" s="38"/>
      <c r="C545" s="4"/>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row>
    <row r="546" ht="12.75" customHeight="1">
      <c r="A546" s="38"/>
      <c r="B546" s="38"/>
      <c r="C546" s="4"/>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row>
    <row r="547" ht="12.75" customHeight="1">
      <c r="A547" s="38"/>
      <c r="B547" s="38"/>
      <c r="C547" s="4"/>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row>
    <row r="548" ht="12.75" customHeight="1">
      <c r="A548" s="38"/>
      <c r="B548" s="38"/>
      <c r="C548" s="4"/>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row>
    <row r="549" ht="12.75" customHeight="1">
      <c r="A549" s="38"/>
      <c r="B549" s="38"/>
      <c r="C549" s="4"/>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row>
    <row r="550" ht="12.75" customHeight="1">
      <c r="A550" s="38"/>
      <c r="B550" s="38"/>
      <c r="C550" s="4"/>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row>
    <row r="551" ht="12.75" customHeight="1">
      <c r="A551" s="38"/>
      <c r="B551" s="38"/>
      <c r="C551" s="4"/>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row>
    <row r="552" ht="12.75" customHeight="1">
      <c r="A552" s="38"/>
      <c r="B552" s="38"/>
      <c r="C552" s="4"/>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row>
    <row r="553" ht="12.75" customHeight="1">
      <c r="A553" s="38"/>
      <c r="B553" s="38"/>
      <c r="C553" s="4"/>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row>
    <row r="554" ht="12.75" customHeight="1">
      <c r="A554" s="38"/>
      <c r="B554" s="38"/>
      <c r="C554" s="4"/>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row>
    <row r="555" ht="12.75" customHeight="1">
      <c r="A555" s="38"/>
      <c r="B555" s="38"/>
      <c r="C555" s="4"/>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row>
    <row r="556" ht="12.75" customHeight="1">
      <c r="A556" s="38"/>
      <c r="B556" s="38"/>
      <c r="C556" s="4"/>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row>
    <row r="557" ht="12.75" customHeight="1">
      <c r="A557" s="38"/>
      <c r="B557" s="38"/>
      <c r="C557" s="4"/>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row>
    <row r="558" ht="12.75" customHeight="1">
      <c r="A558" s="38"/>
      <c r="B558" s="38"/>
      <c r="C558" s="4"/>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row>
    <row r="559" ht="12.75" customHeight="1">
      <c r="A559" s="38"/>
      <c r="B559" s="38"/>
      <c r="C559" s="4"/>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row>
    <row r="560" ht="12.75" customHeight="1">
      <c r="A560" s="38"/>
      <c r="B560" s="38"/>
      <c r="C560" s="4"/>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row>
    <row r="561" ht="12.75" customHeight="1">
      <c r="A561" s="38"/>
      <c r="B561" s="38"/>
      <c r="C561" s="4"/>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row>
    <row r="562" ht="12.75" customHeight="1">
      <c r="A562" s="38"/>
      <c r="B562" s="38"/>
      <c r="C562" s="4"/>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row>
    <row r="563" ht="12.75" customHeight="1">
      <c r="A563" s="38"/>
      <c r="B563" s="38"/>
      <c r="C563" s="4"/>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row>
    <row r="564" ht="12.75" customHeight="1">
      <c r="A564" s="38"/>
      <c r="B564" s="38"/>
      <c r="C564" s="4"/>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row>
    <row r="565" ht="12.75" customHeight="1">
      <c r="A565" s="38"/>
      <c r="B565" s="38"/>
      <c r="C565" s="4"/>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row>
    <row r="566" ht="12.75" customHeight="1">
      <c r="A566" s="38"/>
      <c r="B566" s="38"/>
      <c r="C566" s="4"/>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row>
    <row r="567" ht="12.75" customHeight="1">
      <c r="A567" s="38"/>
      <c r="B567" s="38"/>
      <c r="C567" s="4"/>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row>
    <row r="568" ht="12.75" customHeight="1">
      <c r="A568" s="38"/>
      <c r="B568" s="38"/>
      <c r="C568" s="4"/>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row>
    <row r="569" ht="12.75" customHeight="1">
      <c r="A569" s="38"/>
      <c r="B569" s="38"/>
      <c r="C569" s="4"/>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row>
    <row r="570" ht="12.75" customHeight="1">
      <c r="A570" s="38"/>
      <c r="B570" s="38"/>
      <c r="C570" s="4"/>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row>
    <row r="571" ht="12.75" customHeight="1">
      <c r="A571" s="38"/>
      <c r="B571" s="38"/>
      <c r="C571" s="4"/>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row>
    <row r="572" ht="12.75" customHeight="1">
      <c r="A572" s="38"/>
      <c r="B572" s="38"/>
      <c r="C572" s="4"/>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row>
    <row r="573" ht="12.75" customHeight="1">
      <c r="A573" s="38"/>
      <c r="B573" s="38"/>
      <c r="C573" s="4"/>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row>
    <row r="574" ht="12.75" customHeight="1">
      <c r="A574" s="38"/>
      <c r="B574" s="38"/>
      <c r="C574" s="4"/>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row>
    <row r="575" ht="12.75" customHeight="1">
      <c r="A575" s="38"/>
      <c r="B575" s="38"/>
      <c r="C575" s="4"/>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row>
    <row r="576" ht="12.75" customHeight="1">
      <c r="A576" s="38"/>
      <c r="B576" s="38"/>
      <c r="C576" s="4"/>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row>
    <row r="577" ht="12.75" customHeight="1">
      <c r="A577" s="38"/>
      <c r="B577" s="38"/>
      <c r="C577" s="4"/>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row>
    <row r="578" ht="12.75" customHeight="1">
      <c r="A578" s="38"/>
      <c r="B578" s="38"/>
      <c r="C578" s="4"/>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row>
    <row r="579" ht="12.75" customHeight="1">
      <c r="A579" s="38"/>
      <c r="B579" s="38"/>
      <c r="C579" s="4"/>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row>
    <row r="580" ht="12.75" customHeight="1">
      <c r="A580" s="38"/>
      <c r="B580" s="38"/>
      <c r="C580" s="4"/>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row>
    <row r="581" ht="12.75" customHeight="1">
      <c r="A581" s="38"/>
      <c r="B581" s="38"/>
      <c r="C581" s="4"/>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row>
    <row r="582" ht="12.75" customHeight="1">
      <c r="A582" s="38"/>
      <c r="B582" s="38"/>
      <c r="C582" s="4"/>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row>
    <row r="583" ht="12.75" customHeight="1">
      <c r="A583" s="38"/>
      <c r="B583" s="38"/>
      <c r="C583" s="4"/>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row>
    <row r="584" ht="12.75" customHeight="1">
      <c r="A584" s="38"/>
      <c r="B584" s="38"/>
      <c r="C584" s="4"/>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row>
    <row r="585" ht="12.75" customHeight="1">
      <c r="A585" s="38"/>
      <c r="B585" s="38"/>
      <c r="C585" s="4"/>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row>
    <row r="586" ht="12.75" customHeight="1">
      <c r="A586" s="38"/>
      <c r="B586" s="38"/>
      <c r="C586" s="4"/>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row>
    <row r="587" ht="12.75" customHeight="1">
      <c r="A587" s="38"/>
      <c r="B587" s="38"/>
      <c r="C587" s="4"/>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row>
    <row r="588" ht="12.75" customHeight="1">
      <c r="A588" s="38"/>
      <c r="B588" s="38"/>
      <c r="C588" s="4"/>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row>
    <row r="589" ht="12.75" customHeight="1">
      <c r="A589" s="38"/>
      <c r="B589" s="38"/>
      <c r="C589" s="4"/>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row>
    <row r="590" ht="12.75" customHeight="1">
      <c r="A590" s="38"/>
      <c r="B590" s="38"/>
      <c r="C590" s="4"/>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row>
    <row r="591" ht="12.75" customHeight="1">
      <c r="A591" s="38"/>
      <c r="B591" s="38"/>
      <c r="C591" s="4"/>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row>
    <row r="592" ht="12.75" customHeight="1">
      <c r="A592" s="38"/>
      <c r="B592" s="38"/>
      <c r="C592" s="4"/>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row>
    <row r="593" ht="12.75" customHeight="1">
      <c r="A593" s="38"/>
      <c r="B593" s="38"/>
      <c r="C593" s="4"/>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row>
    <row r="594" ht="12.75" customHeight="1">
      <c r="A594" s="38"/>
      <c r="B594" s="38"/>
      <c r="C594" s="4"/>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row>
    <row r="595" ht="12.75" customHeight="1">
      <c r="A595" s="38"/>
      <c r="B595" s="38"/>
      <c r="C595" s="4"/>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row>
    <row r="596" ht="12.75" customHeight="1">
      <c r="A596" s="38"/>
      <c r="B596" s="38"/>
      <c r="C596" s="4"/>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row>
    <row r="597" ht="12.75" customHeight="1">
      <c r="A597" s="38"/>
      <c r="B597" s="38"/>
      <c r="C597" s="4"/>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row>
    <row r="598" ht="12.75" customHeight="1">
      <c r="A598" s="38"/>
      <c r="B598" s="38"/>
      <c r="C598" s="4"/>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row>
    <row r="599" ht="12.75" customHeight="1">
      <c r="A599" s="38"/>
      <c r="B599" s="38"/>
      <c r="C599" s="4"/>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row>
    <row r="600" ht="12.75" customHeight="1">
      <c r="A600" s="38"/>
      <c r="B600" s="38"/>
      <c r="C600" s="4"/>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row>
    <row r="601" ht="12.75" customHeight="1">
      <c r="A601" s="38"/>
      <c r="B601" s="38"/>
      <c r="C601" s="4"/>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row>
    <row r="602" ht="12.75" customHeight="1">
      <c r="A602" s="38"/>
      <c r="B602" s="38"/>
      <c r="C602" s="4"/>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row>
    <row r="603" ht="12.75" customHeight="1">
      <c r="A603" s="38"/>
      <c r="B603" s="38"/>
      <c r="C603" s="4"/>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row>
    <row r="604" ht="12.75" customHeight="1">
      <c r="A604" s="38"/>
      <c r="B604" s="38"/>
      <c r="C604" s="4"/>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row>
    <row r="605" ht="12.75" customHeight="1">
      <c r="A605" s="38"/>
      <c r="B605" s="38"/>
      <c r="C605" s="4"/>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row>
    <row r="606" ht="12.75" customHeight="1">
      <c r="A606" s="38"/>
      <c r="B606" s="38"/>
      <c r="C606" s="4"/>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row>
    <row r="607" ht="12.75" customHeight="1">
      <c r="A607" s="38"/>
      <c r="B607" s="38"/>
      <c r="C607" s="4"/>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row>
    <row r="608" ht="12.75" customHeight="1">
      <c r="A608" s="38"/>
      <c r="B608" s="38"/>
      <c r="C608" s="4"/>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row>
    <row r="609" ht="12.75" customHeight="1">
      <c r="A609" s="38"/>
      <c r="B609" s="38"/>
      <c r="C609" s="4"/>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row>
    <row r="610" ht="12.75" customHeight="1">
      <c r="A610" s="38"/>
      <c r="B610" s="38"/>
      <c r="C610" s="4"/>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row>
    <row r="611" ht="12.75" customHeight="1">
      <c r="A611" s="38"/>
      <c r="B611" s="38"/>
      <c r="C611" s="4"/>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row>
    <row r="612" ht="12.75" customHeight="1">
      <c r="A612" s="38"/>
      <c r="B612" s="38"/>
      <c r="C612" s="4"/>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row>
    <row r="613" ht="12.75" customHeight="1">
      <c r="A613" s="38"/>
      <c r="B613" s="38"/>
      <c r="C613" s="4"/>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row>
    <row r="614" ht="12.75" customHeight="1">
      <c r="A614" s="38"/>
      <c r="B614" s="38"/>
      <c r="C614" s="4"/>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row>
    <row r="615" ht="12.75" customHeight="1">
      <c r="A615" s="38"/>
      <c r="B615" s="38"/>
      <c r="C615" s="4"/>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row>
    <row r="616" ht="12.75" customHeight="1">
      <c r="A616" s="38"/>
      <c r="B616" s="38"/>
      <c r="C616" s="4"/>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row>
    <row r="617" ht="12.75" customHeight="1">
      <c r="A617" s="38"/>
      <c r="B617" s="38"/>
      <c r="C617" s="4"/>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row>
    <row r="618" ht="12.75" customHeight="1">
      <c r="A618" s="38"/>
      <c r="B618" s="38"/>
      <c r="C618" s="4"/>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row>
    <row r="619" ht="12.75" customHeight="1">
      <c r="A619" s="38"/>
      <c r="B619" s="38"/>
      <c r="C619" s="4"/>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row>
    <row r="620" ht="12.75" customHeight="1">
      <c r="A620" s="38"/>
      <c r="B620" s="38"/>
      <c r="C620" s="4"/>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row>
    <row r="621" ht="12.75" customHeight="1">
      <c r="A621" s="38"/>
      <c r="B621" s="38"/>
      <c r="C621" s="4"/>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row>
    <row r="622" ht="12.75" customHeight="1">
      <c r="A622" s="38"/>
      <c r="B622" s="38"/>
      <c r="C622" s="4"/>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row>
    <row r="623" ht="12.75" customHeight="1">
      <c r="A623" s="38"/>
      <c r="B623" s="38"/>
      <c r="C623" s="4"/>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row>
    <row r="624" ht="12.75" customHeight="1">
      <c r="A624" s="38"/>
      <c r="B624" s="38"/>
      <c r="C624" s="4"/>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row>
    <row r="625" ht="12.75" customHeight="1">
      <c r="A625" s="38"/>
      <c r="B625" s="38"/>
      <c r="C625" s="4"/>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row>
    <row r="626" ht="12.75" customHeight="1">
      <c r="A626" s="38"/>
      <c r="B626" s="38"/>
      <c r="C626" s="4"/>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row>
    <row r="627" ht="12.75" customHeight="1">
      <c r="A627" s="38"/>
      <c r="B627" s="38"/>
      <c r="C627" s="4"/>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row>
    <row r="628" ht="12.75" customHeight="1">
      <c r="A628" s="38"/>
      <c r="B628" s="38"/>
      <c r="C628" s="4"/>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row>
    <row r="629" ht="12.75" customHeight="1">
      <c r="A629" s="38"/>
      <c r="B629" s="38"/>
      <c r="C629" s="4"/>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row>
    <row r="630" ht="12.75" customHeight="1">
      <c r="A630" s="38"/>
      <c r="B630" s="38"/>
      <c r="C630" s="4"/>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row>
    <row r="631" ht="12.75" customHeight="1">
      <c r="A631" s="38"/>
      <c r="B631" s="38"/>
      <c r="C631" s="4"/>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row>
    <row r="632" ht="12.75" customHeight="1">
      <c r="A632" s="38"/>
      <c r="B632" s="38"/>
      <c r="C632" s="4"/>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row>
    <row r="633" ht="12.75" customHeight="1">
      <c r="A633" s="38"/>
      <c r="B633" s="38"/>
      <c r="C633" s="4"/>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row>
    <row r="634" ht="12.75" customHeight="1">
      <c r="A634" s="38"/>
      <c r="B634" s="38"/>
      <c r="C634" s="4"/>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row>
    <row r="635" ht="12.75" customHeight="1">
      <c r="A635" s="38"/>
      <c r="B635" s="38"/>
      <c r="C635" s="4"/>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row>
    <row r="636" ht="12.75" customHeight="1">
      <c r="A636" s="38"/>
      <c r="B636" s="38"/>
      <c r="C636" s="4"/>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row>
    <row r="637" ht="12.75" customHeight="1">
      <c r="A637" s="38"/>
      <c r="B637" s="38"/>
      <c r="C637" s="4"/>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row>
    <row r="638" ht="12.75" customHeight="1">
      <c r="A638" s="38"/>
      <c r="B638" s="38"/>
      <c r="C638" s="4"/>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row>
    <row r="639" ht="12.75" customHeight="1">
      <c r="A639" s="38"/>
      <c r="B639" s="38"/>
      <c r="C639" s="4"/>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row>
    <row r="640" ht="12.75" customHeight="1">
      <c r="A640" s="38"/>
      <c r="B640" s="38"/>
      <c r="C640" s="4"/>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row>
    <row r="641" ht="12.75" customHeight="1">
      <c r="A641" s="38"/>
      <c r="B641" s="38"/>
      <c r="C641" s="4"/>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row>
    <row r="642" ht="12.75" customHeight="1">
      <c r="A642" s="38"/>
      <c r="B642" s="38"/>
      <c r="C642" s="4"/>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row>
    <row r="643" ht="12.75" customHeight="1">
      <c r="A643" s="38"/>
      <c r="B643" s="38"/>
      <c r="C643" s="4"/>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row>
    <row r="644" ht="12.75" customHeight="1">
      <c r="A644" s="38"/>
      <c r="B644" s="38"/>
      <c r="C644" s="4"/>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row>
    <row r="645" ht="12.75" customHeight="1">
      <c r="A645" s="38"/>
      <c r="B645" s="38"/>
      <c r="C645" s="4"/>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row>
    <row r="646" ht="12.75" customHeight="1">
      <c r="A646" s="38"/>
      <c r="B646" s="38"/>
      <c r="C646" s="4"/>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row>
    <row r="647" ht="12.75" customHeight="1">
      <c r="A647" s="38"/>
      <c r="B647" s="38"/>
      <c r="C647" s="4"/>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row>
    <row r="648" ht="12.75" customHeight="1">
      <c r="A648" s="38"/>
      <c r="B648" s="38"/>
      <c r="C648" s="4"/>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row>
    <row r="649" ht="12.75" customHeight="1">
      <c r="A649" s="38"/>
      <c r="B649" s="38"/>
      <c r="C649" s="4"/>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row>
    <row r="650" ht="12.75" customHeight="1">
      <c r="A650" s="38"/>
      <c r="B650" s="38"/>
      <c r="C650" s="4"/>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row>
    <row r="651" ht="12.75" customHeight="1">
      <c r="A651" s="38"/>
      <c r="B651" s="38"/>
      <c r="C651" s="4"/>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row>
    <row r="652" ht="12.75" customHeight="1">
      <c r="A652" s="38"/>
      <c r="B652" s="38"/>
      <c r="C652" s="4"/>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row>
    <row r="653" ht="12.75" customHeight="1">
      <c r="A653" s="38"/>
      <c r="B653" s="38"/>
      <c r="C653" s="4"/>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row>
    <row r="654" ht="12.75" customHeight="1">
      <c r="A654" s="38"/>
      <c r="B654" s="38"/>
      <c r="C654" s="4"/>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row>
    <row r="655" ht="12.75" customHeight="1">
      <c r="A655" s="38"/>
      <c r="B655" s="38"/>
      <c r="C655" s="4"/>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row>
    <row r="656" ht="12.75" customHeight="1">
      <c r="A656" s="38"/>
      <c r="B656" s="38"/>
      <c r="C656" s="4"/>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row>
    <row r="657" ht="12.75" customHeight="1">
      <c r="A657" s="38"/>
      <c r="B657" s="38"/>
      <c r="C657" s="4"/>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row>
    <row r="658" ht="12.75" customHeight="1">
      <c r="A658" s="38"/>
      <c r="B658" s="38"/>
      <c r="C658" s="4"/>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row>
    <row r="659" ht="12.75" customHeight="1">
      <c r="A659" s="38"/>
      <c r="B659" s="38"/>
      <c r="C659" s="4"/>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row>
    <row r="660" ht="12.75" customHeight="1">
      <c r="A660" s="38"/>
      <c r="B660" s="38"/>
      <c r="C660" s="4"/>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row>
    <row r="661" ht="12.75" customHeight="1">
      <c r="A661" s="38"/>
      <c r="B661" s="38"/>
      <c r="C661" s="4"/>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row>
    <row r="662" ht="12.75" customHeight="1">
      <c r="A662" s="38"/>
      <c r="B662" s="38"/>
      <c r="C662" s="4"/>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row>
    <row r="663" ht="12.75" customHeight="1">
      <c r="A663" s="38"/>
      <c r="B663" s="38"/>
      <c r="C663" s="4"/>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row>
    <row r="664" ht="12.75" customHeight="1">
      <c r="A664" s="38"/>
      <c r="B664" s="38"/>
      <c r="C664" s="4"/>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row>
    <row r="665" ht="12.75" customHeight="1">
      <c r="A665" s="38"/>
      <c r="B665" s="38"/>
      <c r="C665" s="4"/>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row>
    <row r="666" ht="12.75" customHeight="1">
      <c r="A666" s="38"/>
      <c r="B666" s="38"/>
      <c r="C666" s="4"/>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row>
    <row r="667" ht="12.75" customHeight="1">
      <c r="A667" s="38"/>
      <c r="B667" s="38"/>
      <c r="C667" s="4"/>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row>
    <row r="668" ht="12.75" customHeight="1">
      <c r="A668" s="38"/>
      <c r="B668" s="38"/>
      <c r="C668" s="4"/>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row>
    <row r="669" ht="12.75" customHeight="1">
      <c r="A669" s="38"/>
      <c r="B669" s="38"/>
      <c r="C669" s="4"/>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row>
    <row r="670" ht="12.75" customHeight="1">
      <c r="A670" s="38"/>
      <c r="B670" s="38"/>
      <c r="C670" s="4"/>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row>
    <row r="671" ht="12.75" customHeight="1">
      <c r="A671" s="38"/>
      <c r="B671" s="38"/>
      <c r="C671" s="4"/>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row>
    <row r="672" ht="12.75" customHeight="1">
      <c r="A672" s="38"/>
      <c r="B672" s="38"/>
      <c r="C672" s="4"/>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row>
    <row r="673" ht="12.75" customHeight="1">
      <c r="A673" s="38"/>
      <c r="B673" s="38"/>
      <c r="C673" s="4"/>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row>
    <row r="674" ht="12.75" customHeight="1">
      <c r="A674" s="38"/>
      <c r="B674" s="38"/>
      <c r="C674" s="4"/>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row>
    <row r="675" ht="12.75" customHeight="1">
      <c r="A675" s="38"/>
      <c r="B675" s="38"/>
      <c r="C675" s="4"/>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row>
    <row r="676" ht="12.75" customHeight="1">
      <c r="A676" s="38"/>
      <c r="B676" s="38"/>
      <c r="C676" s="4"/>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row>
    <row r="677" ht="12.75" customHeight="1">
      <c r="A677" s="38"/>
      <c r="B677" s="38"/>
      <c r="C677" s="4"/>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row>
    <row r="678" ht="12.75" customHeight="1">
      <c r="A678" s="38"/>
      <c r="B678" s="38"/>
      <c r="C678" s="4"/>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row>
    <row r="679" ht="12.75" customHeight="1">
      <c r="A679" s="38"/>
      <c r="B679" s="38"/>
      <c r="C679" s="4"/>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row>
    <row r="680" ht="12.75" customHeight="1">
      <c r="A680" s="38"/>
      <c r="B680" s="38"/>
      <c r="C680" s="4"/>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row>
    <row r="681" ht="12.75" customHeight="1">
      <c r="A681" s="38"/>
      <c r="B681" s="38"/>
      <c r="C681" s="4"/>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row>
    <row r="682" ht="12.75" customHeight="1">
      <c r="A682" s="38"/>
      <c r="B682" s="38"/>
      <c r="C682" s="4"/>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row>
    <row r="683" ht="12.75" customHeight="1">
      <c r="A683" s="38"/>
      <c r="B683" s="38"/>
      <c r="C683" s="4"/>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row>
    <row r="684" ht="12.75" customHeight="1">
      <c r="A684" s="38"/>
      <c r="B684" s="38"/>
      <c r="C684" s="4"/>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row>
    <row r="685" ht="12.75" customHeight="1">
      <c r="A685" s="38"/>
      <c r="B685" s="38"/>
      <c r="C685" s="4"/>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row>
    <row r="686" ht="12.75" customHeight="1">
      <c r="A686" s="38"/>
      <c r="B686" s="38"/>
      <c r="C686" s="4"/>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row>
    <row r="687" ht="12.75" customHeight="1">
      <c r="A687" s="38"/>
      <c r="B687" s="38"/>
      <c r="C687" s="4"/>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row>
    <row r="688" ht="12.75" customHeight="1">
      <c r="A688" s="38"/>
      <c r="B688" s="38"/>
      <c r="C688" s="4"/>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row>
    <row r="689" ht="12.75" customHeight="1">
      <c r="A689" s="38"/>
      <c r="B689" s="38"/>
      <c r="C689" s="4"/>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row>
    <row r="690" ht="12.75" customHeight="1">
      <c r="A690" s="38"/>
      <c r="B690" s="38"/>
      <c r="C690" s="4"/>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row>
    <row r="691" ht="12.75" customHeight="1">
      <c r="A691" s="38"/>
      <c r="B691" s="38"/>
      <c r="C691" s="4"/>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row>
    <row r="692" ht="12.75" customHeight="1">
      <c r="A692" s="38"/>
      <c r="B692" s="38"/>
      <c r="C692" s="4"/>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row>
    <row r="693" ht="12.75" customHeight="1">
      <c r="A693" s="38"/>
      <c r="B693" s="38"/>
      <c r="C693" s="4"/>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row>
    <row r="694" ht="12.75" customHeight="1">
      <c r="A694" s="38"/>
      <c r="B694" s="38"/>
      <c r="C694" s="4"/>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row>
    <row r="695" ht="12.75" customHeight="1">
      <c r="A695" s="38"/>
      <c r="B695" s="38"/>
      <c r="C695" s="4"/>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row>
    <row r="696" ht="12.75" customHeight="1">
      <c r="A696" s="38"/>
      <c r="B696" s="38"/>
      <c r="C696" s="4"/>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row>
    <row r="697" ht="12.75" customHeight="1">
      <c r="A697" s="38"/>
      <c r="B697" s="38"/>
      <c r="C697" s="4"/>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row>
    <row r="698" ht="12.75" customHeight="1">
      <c r="A698" s="38"/>
      <c r="B698" s="38"/>
      <c r="C698" s="4"/>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row>
    <row r="699" ht="12.75" customHeight="1">
      <c r="A699" s="38"/>
      <c r="B699" s="38"/>
      <c r="C699" s="4"/>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row>
    <row r="700" ht="12.75" customHeight="1">
      <c r="A700" s="38"/>
      <c r="B700" s="38"/>
      <c r="C700" s="4"/>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row>
    <row r="701" ht="12.75" customHeight="1">
      <c r="A701" s="38"/>
      <c r="B701" s="38"/>
      <c r="C701" s="4"/>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row>
    <row r="702" ht="12.75" customHeight="1">
      <c r="A702" s="38"/>
      <c r="B702" s="38"/>
      <c r="C702" s="4"/>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row>
    <row r="703" ht="12.75" customHeight="1">
      <c r="A703" s="38"/>
      <c r="B703" s="38"/>
      <c r="C703" s="4"/>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row>
    <row r="704" ht="12.75" customHeight="1">
      <c r="A704" s="38"/>
      <c r="B704" s="38"/>
      <c r="C704" s="4"/>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row>
    <row r="705" ht="12.75" customHeight="1">
      <c r="A705" s="38"/>
      <c r="B705" s="38"/>
      <c r="C705" s="4"/>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row>
    <row r="706" ht="12.75" customHeight="1">
      <c r="A706" s="38"/>
      <c r="B706" s="38"/>
      <c r="C706" s="4"/>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row>
    <row r="707" ht="12.75" customHeight="1">
      <c r="A707" s="38"/>
      <c r="B707" s="38"/>
      <c r="C707" s="4"/>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row>
    <row r="708" ht="12.75" customHeight="1">
      <c r="A708" s="38"/>
      <c r="B708" s="38"/>
      <c r="C708" s="4"/>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row>
    <row r="709" ht="12.75" customHeight="1">
      <c r="A709" s="38"/>
      <c r="B709" s="38"/>
      <c r="C709" s="4"/>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row>
    <row r="710" ht="12.75" customHeight="1">
      <c r="A710" s="38"/>
      <c r="B710" s="38"/>
      <c r="C710" s="4"/>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row>
    <row r="711" ht="12.75" customHeight="1">
      <c r="A711" s="38"/>
      <c r="B711" s="38"/>
      <c r="C711" s="4"/>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row>
    <row r="712" ht="12.75" customHeight="1">
      <c r="A712" s="38"/>
      <c r="B712" s="38"/>
      <c r="C712" s="4"/>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row>
    <row r="713" ht="12.75" customHeight="1">
      <c r="A713" s="38"/>
      <c r="B713" s="38"/>
      <c r="C713" s="4"/>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row>
    <row r="714" ht="12.75" customHeight="1">
      <c r="A714" s="38"/>
      <c r="B714" s="38"/>
      <c r="C714" s="4"/>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row>
    <row r="715" ht="12.75" customHeight="1">
      <c r="A715" s="38"/>
      <c r="B715" s="38"/>
      <c r="C715" s="4"/>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row>
    <row r="716" ht="12.75" customHeight="1">
      <c r="A716" s="38"/>
      <c r="B716" s="38"/>
      <c r="C716" s="4"/>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row>
    <row r="717" ht="12.75" customHeight="1">
      <c r="A717" s="38"/>
      <c r="B717" s="38"/>
      <c r="C717" s="4"/>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row>
    <row r="718" ht="12.75" customHeight="1">
      <c r="A718" s="38"/>
      <c r="B718" s="38"/>
      <c r="C718" s="4"/>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row>
    <row r="719" ht="12.75" customHeight="1">
      <c r="A719" s="38"/>
      <c r="B719" s="38"/>
      <c r="C719" s="4"/>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row>
    <row r="720" ht="12.75" customHeight="1">
      <c r="A720" s="38"/>
      <c r="B720" s="38"/>
      <c r="C720" s="4"/>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row>
    <row r="721" ht="12.75" customHeight="1">
      <c r="A721" s="38"/>
      <c r="B721" s="38"/>
      <c r="C721" s="4"/>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row>
    <row r="722" ht="12.75" customHeight="1">
      <c r="A722" s="38"/>
      <c r="B722" s="38"/>
      <c r="C722" s="4"/>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row>
    <row r="723" ht="12.75" customHeight="1">
      <c r="A723" s="38"/>
      <c r="B723" s="38"/>
      <c r="C723" s="4"/>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row>
    <row r="724" ht="12.75" customHeight="1">
      <c r="A724" s="38"/>
      <c r="B724" s="38"/>
      <c r="C724" s="4"/>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row>
    <row r="725" ht="12.75" customHeight="1">
      <c r="A725" s="38"/>
      <c r="B725" s="38"/>
      <c r="C725" s="4"/>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row>
    <row r="726" ht="12.75" customHeight="1">
      <c r="A726" s="38"/>
      <c r="B726" s="38"/>
      <c r="C726" s="4"/>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row>
    <row r="727" ht="12.75" customHeight="1">
      <c r="A727" s="38"/>
      <c r="B727" s="38"/>
      <c r="C727" s="4"/>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row>
    <row r="728" ht="12.75" customHeight="1">
      <c r="A728" s="38"/>
      <c r="B728" s="38"/>
      <c r="C728" s="4"/>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row>
    <row r="729" ht="12.75" customHeight="1">
      <c r="A729" s="38"/>
      <c r="B729" s="38"/>
      <c r="C729" s="4"/>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row>
    <row r="730" ht="12.75" customHeight="1">
      <c r="A730" s="38"/>
      <c r="B730" s="38"/>
      <c r="C730" s="4"/>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row>
    <row r="731" ht="12.75" customHeight="1">
      <c r="A731" s="38"/>
      <c r="B731" s="38"/>
      <c r="C731" s="4"/>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row>
    <row r="732" ht="12.75" customHeight="1">
      <c r="A732" s="38"/>
      <c r="B732" s="38"/>
      <c r="C732" s="4"/>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row>
    <row r="733" ht="12.75" customHeight="1">
      <c r="A733" s="38"/>
      <c r="B733" s="38"/>
      <c r="C733" s="4"/>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row>
    <row r="734" ht="12.75" customHeight="1">
      <c r="A734" s="38"/>
      <c r="B734" s="38"/>
      <c r="C734" s="4"/>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row>
    <row r="735" ht="12.75" customHeight="1">
      <c r="A735" s="38"/>
      <c r="B735" s="38"/>
      <c r="C735" s="4"/>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row>
    <row r="736" ht="12.75" customHeight="1">
      <c r="A736" s="38"/>
      <c r="B736" s="38"/>
      <c r="C736" s="4"/>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row>
    <row r="737" ht="12.75" customHeight="1">
      <c r="A737" s="38"/>
      <c r="B737" s="38"/>
      <c r="C737" s="4"/>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row>
    <row r="738" ht="12.75" customHeight="1">
      <c r="A738" s="38"/>
      <c r="B738" s="38"/>
      <c r="C738" s="4"/>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row>
    <row r="739" ht="12.75" customHeight="1">
      <c r="A739" s="38"/>
      <c r="B739" s="38"/>
      <c r="C739" s="4"/>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row>
    <row r="740" ht="12.75" customHeight="1">
      <c r="A740" s="38"/>
      <c r="B740" s="38"/>
      <c r="C740" s="4"/>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row>
    <row r="741" ht="12.75" customHeight="1">
      <c r="A741" s="38"/>
      <c r="B741" s="38"/>
      <c r="C741" s="4"/>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row>
    <row r="742" ht="12.75" customHeight="1">
      <c r="A742" s="38"/>
      <c r="B742" s="38"/>
      <c r="C742" s="4"/>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row>
    <row r="743" ht="12.75" customHeight="1">
      <c r="A743" s="38"/>
      <c r="B743" s="38"/>
      <c r="C743" s="4"/>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row>
    <row r="744" ht="12.75" customHeight="1">
      <c r="A744" s="38"/>
      <c r="B744" s="38"/>
      <c r="C744" s="4"/>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row>
    <row r="745" ht="12.75" customHeight="1">
      <c r="A745" s="38"/>
      <c r="B745" s="38"/>
      <c r="C745" s="4"/>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row>
    <row r="746" ht="12.75" customHeight="1">
      <c r="A746" s="38"/>
      <c r="B746" s="38"/>
      <c r="C746" s="4"/>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row>
    <row r="747" ht="12.75" customHeight="1">
      <c r="A747" s="38"/>
      <c r="B747" s="38"/>
      <c r="C747" s="4"/>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row>
    <row r="748" ht="12.75" customHeight="1">
      <c r="A748" s="38"/>
      <c r="B748" s="38"/>
      <c r="C748" s="4"/>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row>
    <row r="749" ht="12.75" customHeight="1">
      <c r="A749" s="38"/>
      <c r="B749" s="38"/>
      <c r="C749" s="4"/>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row>
    <row r="750" ht="12.75" customHeight="1">
      <c r="A750" s="38"/>
      <c r="B750" s="38"/>
      <c r="C750" s="4"/>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row>
    <row r="751" ht="12.75" customHeight="1">
      <c r="A751" s="38"/>
      <c r="B751" s="38"/>
      <c r="C751" s="4"/>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row>
    <row r="752" ht="12.75" customHeight="1">
      <c r="A752" s="38"/>
      <c r="B752" s="38"/>
      <c r="C752" s="4"/>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row>
    <row r="753" ht="12.75" customHeight="1">
      <c r="A753" s="38"/>
      <c r="B753" s="38"/>
      <c r="C753" s="4"/>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row>
    <row r="754" ht="12.75" customHeight="1">
      <c r="A754" s="38"/>
      <c r="B754" s="38"/>
      <c r="C754" s="4"/>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row>
    <row r="755" ht="12.75" customHeight="1">
      <c r="A755" s="38"/>
      <c r="B755" s="38"/>
      <c r="C755" s="4"/>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row>
    <row r="756" ht="12.75" customHeight="1">
      <c r="A756" s="38"/>
      <c r="B756" s="38"/>
      <c r="C756" s="4"/>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row>
    <row r="757" ht="12.75" customHeight="1">
      <c r="A757" s="38"/>
      <c r="B757" s="38"/>
      <c r="C757" s="4"/>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row>
    <row r="758" ht="12.75" customHeight="1">
      <c r="A758" s="38"/>
      <c r="B758" s="38"/>
      <c r="C758" s="4"/>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row>
    <row r="759" ht="12.75" customHeight="1">
      <c r="A759" s="38"/>
      <c r="B759" s="38"/>
      <c r="C759" s="4"/>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row>
    <row r="760" ht="12.75" customHeight="1">
      <c r="A760" s="38"/>
      <c r="B760" s="38"/>
      <c r="C760" s="4"/>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row>
    <row r="761" ht="12.75" customHeight="1">
      <c r="A761" s="38"/>
      <c r="B761" s="38"/>
      <c r="C761" s="4"/>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row>
    <row r="762" ht="12.75" customHeight="1">
      <c r="A762" s="38"/>
      <c r="B762" s="38"/>
      <c r="C762" s="4"/>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row>
    <row r="763" ht="12.75" customHeight="1">
      <c r="A763" s="38"/>
      <c r="B763" s="38"/>
      <c r="C763" s="4"/>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row>
    <row r="764" ht="12.75" customHeight="1">
      <c r="A764" s="38"/>
      <c r="B764" s="38"/>
      <c r="C764" s="4"/>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row>
    <row r="765" ht="12.75" customHeight="1">
      <c r="A765" s="38"/>
      <c r="B765" s="38"/>
      <c r="C765" s="4"/>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row>
    <row r="766" ht="12.75" customHeight="1">
      <c r="A766" s="38"/>
      <c r="B766" s="38"/>
      <c r="C766" s="4"/>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row>
    <row r="767" ht="12.75" customHeight="1">
      <c r="A767" s="38"/>
      <c r="B767" s="38"/>
      <c r="C767" s="4"/>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row>
    <row r="768" ht="12.75" customHeight="1">
      <c r="A768" s="38"/>
      <c r="B768" s="38"/>
      <c r="C768" s="4"/>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row>
    <row r="769" ht="12.75" customHeight="1">
      <c r="A769" s="38"/>
      <c r="B769" s="38"/>
      <c r="C769" s="4"/>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row>
    <row r="770" ht="12.75" customHeight="1">
      <c r="A770" s="38"/>
      <c r="B770" s="38"/>
      <c r="C770" s="4"/>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row>
    <row r="771" ht="12.75" customHeight="1">
      <c r="A771" s="38"/>
      <c r="B771" s="38"/>
      <c r="C771" s="4"/>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row>
    <row r="772" ht="12.75" customHeight="1">
      <c r="A772" s="38"/>
      <c r="B772" s="38"/>
      <c r="C772" s="4"/>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row>
    <row r="773" ht="12.75" customHeight="1">
      <c r="A773" s="38"/>
      <c r="B773" s="38"/>
      <c r="C773" s="4"/>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row>
    <row r="774" ht="12.75" customHeight="1">
      <c r="A774" s="38"/>
      <c r="B774" s="38"/>
      <c r="C774" s="4"/>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row>
    <row r="775" ht="12.75" customHeight="1">
      <c r="A775" s="38"/>
      <c r="B775" s="38"/>
      <c r="C775" s="4"/>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row>
    <row r="776" ht="12.75" customHeight="1">
      <c r="A776" s="38"/>
      <c r="B776" s="38"/>
      <c r="C776" s="4"/>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row>
    <row r="777" ht="12.75" customHeight="1">
      <c r="A777" s="38"/>
      <c r="B777" s="38"/>
      <c r="C777" s="4"/>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row>
    <row r="778" ht="12.75" customHeight="1">
      <c r="A778" s="38"/>
      <c r="B778" s="38"/>
      <c r="C778" s="4"/>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row>
    <row r="779" ht="12.75" customHeight="1">
      <c r="A779" s="38"/>
      <c r="B779" s="38"/>
      <c r="C779" s="4"/>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row>
    <row r="780" ht="12.75" customHeight="1">
      <c r="A780" s="38"/>
      <c r="B780" s="38"/>
      <c r="C780" s="4"/>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row>
    <row r="781" ht="12.75" customHeight="1">
      <c r="A781" s="38"/>
      <c r="B781" s="38"/>
      <c r="C781" s="4"/>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row>
    <row r="782" ht="12.75" customHeight="1">
      <c r="A782" s="38"/>
      <c r="B782" s="38"/>
      <c r="C782" s="4"/>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row>
    <row r="783" ht="12.75" customHeight="1">
      <c r="A783" s="38"/>
      <c r="B783" s="38"/>
      <c r="C783" s="4"/>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row>
    <row r="784" ht="12.75" customHeight="1">
      <c r="A784" s="38"/>
      <c r="B784" s="38"/>
      <c r="C784" s="4"/>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row>
    <row r="785" ht="12.75" customHeight="1">
      <c r="A785" s="38"/>
      <c r="B785" s="38"/>
      <c r="C785" s="4"/>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row>
    <row r="786" ht="12.75" customHeight="1">
      <c r="A786" s="38"/>
      <c r="B786" s="38"/>
      <c r="C786" s="4"/>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row>
    <row r="787" ht="12.75" customHeight="1">
      <c r="A787" s="38"/>
      <c r="B787" s="38"/>
      <c r="C787" s="4"/>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row>
    <row r="788" ht="12.75" customHeight="1">
      <c r="A788" s="38"/>
      <c r="B788" s="38"/>
      <c r="C788" s="4"/>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row>
    <row r="789" ht="12.75" customHeight="1">
      <c r="A789" s="38"/>
      <c r="B789" s="38"/>
      <c r="C789" s="4"/>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row>
    <row r="790" ht="12.75" customHeight="1">
      <c r="A790" s="38"/>
      <c r="B790" s="38"/>
      <c r="C790" s="4"/>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row>
    <row r="791" ht="12.75" customHeight="1">
      <c r="A791" s="38"/>
      <c r="B791" s="38"/>
      <c r="C791" s="4"/>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row>
    <row r="792" ht="12.75" customHeight="1">
      <c r="A792" s="38"/>
      <c r="B792" s="38"/>
      <c r="C792" s="4"/>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row>
    <row r="793" ht="12.75" customHeight="1">
      <c r="A793" s="38"/>
      <c r="B793" s="38"/>
      <c r="C793" s="4"/>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row>
    <row r="794" ht="12.75" customHeight="1">
      <c r="A794" s="38"/>
      <c r="B794" s="38"/>
      <c r="C794" s="4"/>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row>
    <row r="795" ht="12.75" customHeight="1">
      <c r="A795" s="38"/>
      <c r="B795" s="38"/>
      <c r="C795" s="4"/>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row>
    <row r="796" ht="12.75" customHeight="1">
      <c r="A796" s="38"/>
      <c r="B796" s="38"/>
      <c r="C796" s="4"/>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row>
    <row r="797" ht="12.75" customHeight="1">
      <c r="A797" s="38"/>
      <c r="B797" s="38"/>
      <c r="C797" s="4"/>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row>
    <row r="798" ht="12.75" customHeight="1">
      <c r="A798" s="38"/>
      <c r="B798" s="38"/>
      <c r="C798" s="4"/>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row>
    <row r="799" ht="12.75" customHeight="1">
      <c r="A799" s="38"/>
      <c r="B799" s="38"/>
      <c r="C799" s="4"/>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row>
    <row r="800" ht="12.75" customHeight="1">
      <c r="A800" s="38"/>
      <c r="B800" s="38"/>
      <c r="C800" s="4"/>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row>
    <row r="801" ht="12.75" customHeight="1">
      <c r="A801" s="38"/>
      <c r="B801" s="38"/>
      <c r="C801" s="4"/>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row>
    <row r="802" ht="12.75" customHeight="1">
      <c r="A802" s="38"/>
      <c r="B802" s="38"/>
      <c r="C802" s="4"/>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row>
    <row r="803" ht="12.75" customHeight="1">
      <c r="A803" s="38"/>
      <c r="B803" s="38"/>
      <c r="C803" s="4"/>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row>
    <row r="804" ht="12.75" customHeight="1">
      <c r="A804" s="38"/>
      <c r="B804" s="38"/>
      <c r="C804" s="4"/>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row>
    <row r="805" ht="12.75" customHeight="1">
      <c r="A805" s="38"/>
      <c r="B805" s="38"/>
      <c r="C805" s="4"/>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row>
    <row r="806" ht="12.75" customHeight="1">
      <c r="A806" s="38"/>
      <c r="B806" s="38"/>
      <c r="C806" s="4"/>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row>
    <row r="807" ht="12.75" customHeight="1">
      <c r="A807" s="38"/>
      <c r="B807" s="38"/>
      <c r="C807" s="4"/>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row>
    <row r="808" ht="12.75" customHeight="1">
      <c r="A808" s="38"/>
      <c r="B808" s="38"/>
      <c r="C808" s="4"/>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row>
    <row r="809" ht="12.75" customHeight="1">
      <c r="A809" s="38"/>
      <c r="B809" s="38"/>
      <c r="C809" s="4"/>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row>
    <row r="810" ht="12.75" customHeight="1">
      <c r="A810" s="38"/>
      <c r="B810" s="38"/>
      <c r="C810" s="4"/>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row>
    <row r="811" ht="12.75" customHeight="1">
      <c r="A811" s="38"/>
      <c r="B811" s="38"/>
      <c r="C811" s="4"/>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row>
    <row r="812" ht="12.75" customHeight="1">
      <c r="A812" s="38"/>
      <c r="B812" s="38"/>
      <c r="C812" s="4"/>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row>
    <row r="813" ht="12.75" customHeight="1">
      <c r="A813" s="38"/>
      <c r="B813" s="38"/>
      <c r="C813" s="4"/>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row>
    <row r="814" ht="12.75" customHeight="1">
      <c r="A814" s="38"/>
      <c r="B814" s="38"/>
      <c r="C814" s="4"/>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row>
    <row r="815" ht="12.75" customHeight="1">
      <c r="A815" s="38"/>
      <c r="B815" s="38"/>
      <c r="C815" s="4"/>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row>
    <row r="816" ht="12.75" customHeight="1">
      <c r="A816" s="38"/>
      <c r="B816" s="38"/>
      <c r="C816" s="4"/>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row>
    <row r="817" ht="12.75" customHeight="1">
      <c r="A817" s="38"/>
      <c r="B817" s="38"/>
      <c r="C817" s="4"/>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row>
    <row r="818" ht="12.75" customHeight="1">
      <c r="A818" s="38"/>
      <c r="B818" s="38"/>
      <c r="C818" s="4"/>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row>
    <row r="819" ht="12.75" customHeight="1">
      <c r="A819" s="38"/>
      <c r="B819" s="38"/>
      <c r="C819" s="4"/>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row>
    <row r="820" ht="12.75" customHeight="1">
      <c r="A820" s="38"/>
      <c r="B820" s="38"/>
      <c r="C820" s="4"/>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row>
    <row r="821" ht="12.75" customHeight="1">
      <c r="A821" s="38"/>
      <c r="B821" s="38"/>
      <c r="C821" s="4"/>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row>
    <row r="822" ht="12.75" customHeight="1">
      <c r="A822" s="38"/>
      <c r="B822" s="38"/>
      <c r="C822" s="4"/>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row>
    <row r="823" ht="12.75" customHeight="1">
      <c r="A823" s="38"/>
      <c r="B823" s="38"/>
      <c r="C823" s="4"/>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row>
    <row r="824" ht="12.75" customHeight="1">
      <c r="A824" s="38"/>
      <c r="B824" s="38"/>
      <c r="C824" s="4"/>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row>
    <row r="825" ht="12.75" customHeight="1">
      <c r="A825" s="38"/>
      <c r="B825" s="38"/>
      <c r="C825" s="4"/>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row>
    <row r="826" ht="12.75" customHeight="1">
      <c r="A826" s="38"/>
      <c r="B826" s="38"/>
      <c r="C826" s="4"/>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row>
    <row r="827" ht="12.75" customHeight="1">
      <c r="A827" s="38"/>
      <c r="B827" s="38"/>
      <c r="C827" s="4"/>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row>
    <row r="828" ht="12.75" customHeight="1">
      <c r="A828" s="38"/>
      <c r="B828" s="38"/>
      <c r="C828" s="4"/>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row>
    <row r="829" ht="12.75" customHeight="1">
      <c r="A829" s="38"/>
      <c r="B829" s="38"/>
      <c r="C829" s="4"/>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row>
    <row r="830" ht="12.75" customHeight="1">
      <c r="A830" s="38"/>
      <c r="B830" s="38"/>
      <c r="C830" s="4"/>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row>
    <row r="831" ht="12.75" customHeight="1">
      <c r="A831" s="38"/>
      <c r="B831" s="38"/>
      <c r="C831" s="4"/>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row>
    <row r="832" ht="12.75" customHeight="1">
      <c r="A832" s="38"/>
      <c r="B832" s="38"/>
      <c r="C832" s="4"/>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row>
    <row r="833" ht="12.75" customHeight="1">
      <c r="A833" s="38"/>
      <c r="B833" s="38"/>
      <c r="C833" s="4"/>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row>
    <row r="834" ht="12.75" customHeight="1">
      <c r="A834" s="38"/>
      <c r="B834" s="38"/>
      <c r="C834" s="4"/>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row>
    <row r="835" ht="12.75" customHeight="1">
      <c r="A835" s="38"/>
      <c r="B835" s="38"/>
      <c r="C835" s="4"/>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row>
    <row r="836" ht="12.75" customHeight="1">
      <c r="A836" s="38"/>
      <c r="B836" s="38"/>
      <c r="C836" s="4"/>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row>
    <row r="837" ht="12.75" customHeight="1">
      <c r="A837" s="38"/>
      <c r="B837" s="38"/>
      <c r="C837" s="4"/>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row>
    <row r="838" ht="12.75" customHeight="1">
      <c r="A838" s="38"/>
      <c r="B838" s="38"/>
      <c r="C838" s="4"/>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row>
    <row r="839" ht="12.75" customHeight="1">
      <c r="A839" s="38"/>
      <c r="B839" s="38"/>
      <c r="C839" s="4"/>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row>
    <row r="840" ht="12.75" customHeight="1">
      <c r="A840" s="38"/>
      <c r="B840" s="38"/>
      <c r="C840" s="4"/>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row>
    <row r="841" ht="12.75" customHeight="1">
      <c r="A841" s="38"/>
      <c r="B841" s="38"/>
      <c r="C841" s="4"/>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row>
    <row r="842" ht="12.75" customHeight="1">
      <c r="A842" s="38"/>
      <c r="B842" s="38"/>
      <c r="C842" s="4"/>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row>
    <row r="843" ht="12.75" customHeight="1">
      <c r="A843" s="38"/>
      <c r="B843" s="38"/>
      <c r="C843" s="4"/>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row>
    <row r="844" ht="12.75" customHeight="1">
      <c r="A844" s="38"/>
      <c r="B844" s="38"/>
      <c r="C844" s="4"/>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row>
    <row r="845" ht="12.75" customHeight="1">
      <c r="A845" s="38"/>
      <c r="B845" s="38"/>
      <c r="C845" s="4"/>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row>
    <row r="846" ht="12.75" customHeight="1">
      <c r="A846" s="38"/>
      <c r="B846" s="38"/>
      <c r="C846" s="4"/>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row>
    <row r="847" ht="12.75" customHeight="1">
      <c r="A847" s="38"/>
      <c r="B847" s="38"/>
      <c r="C847" s="4"/>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row>
    <row r="848" ht="12.75" customHeight="1">
      <c r="A848" s="38"/>
      <c r="B848" s="38"/>
      <c r="C848" s="4"/>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row>
    <row r="849" ht="12.75" customHeight="1">
      <c r="A849" s="38"/>
      <c r="B849" s="38"/>
      <c r="C849" s="4"/>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row>
    <row r="850" ht="12.75" customHeight="1">
      <c r="A850" s="38"/>
      <c r="B850" s="38"/>
      <c r="C850" s="4"/>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row>
    <row r="851" ht="12.75" customHeight="1">
      <c r="A851" s="38"/>
      <c r="B851" s="38"/>
      <c r="C851" s="4"/>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row>
    <row r="852" ht="12.75" customHeight="1">
      <c r="A852" s="38"/>
      <c r="B852" s="38"/>
      <c r="C852" s="4"/>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row>
    <row r="853" ht="12.75" customHeight="1">
      <c r="A853" s="38"/>
      <c r="B853" s="38"/>
      <c r="C853" s="4"/>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row>
    <row r="854" ht="12.75" customHeight="1">
      <c r="A854" s="38"/>
      <c r="B854" s="38"/>
      <c r="C854" s="4"/>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row>
    <row r="855" ht="12.75" customHeight="1">
      <c r="A855" s="38"/>
      <c r="B855" s="38"/>
      <c r="C855" s="4"/>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row>
    <row r="856" ht="12.75" customHeight="1">
      <c r="A856" s="38"/>
      <c r="B856" s="38"/>
      <c r="C856" s="4"/>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row>
    <row r="857" ht="12.75" customHeight="1">
      <c r="A857" s="38"/>
      <c r="B857" s="38"/>
      <c r="C857" s="4"/>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row>
    <row r="858" ht="12.75" customHeight="1">
      <c r="A858" s="38"/>
      <c r="B858" s="38"/>
      <c r="C858" s="4"/>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row>
    <row r="859" ht="12.75" customHeight="1">
      <c r="A859" s="38"/>
      <c r="B859" s="38"/>
      <c r="C859" s="4"/>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row>
    <row r="860" ht="12.75" customHeight="1">
      <c r="A860" s="38"/>
      <c r="B860" s="38"/>
      <c r="C860" s="4"/>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row>
    <row r="861" ht="12.75" customHeight="1">
      <c r="A861" s="38"/>
      <c r="B861" s="38"/>
      <c r="C861" s="4"/>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row>
    <row r="862" ht="12.75" customHeight="1">
      <c r="A862" s="38"/>
      <c r="B862" s="38"/>
      <c r="C862" s="4"/>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row>
    <row r="863" ht="12.75" customHeight="1">
      <c r="A863" s="38"/>
      <c r="B863" s="38"/>
      <c r="C863" s="4"/>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row>
    <row r="864" ht="12.75" customHeight="1">
      <c r="A864" s="38"/>
      <c r="B864" s="38"/>
      <c r="C864" s="4"/>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row>
    <row r="865" ht="12.75" customHeight="1">
      <c r="A865" s="38"/>
      <c r="B865" s="38"/>
      <c r="C865" s="4"/>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row>
    <row r="866" ht="12.75" customHeight="1">
      <c r="A866" s="38"/>
      <c r="B866" s="38"/>
      <c r="C866" s="4"/>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row>
    <row r="867" ht="12.75" customHeight="1">
      <c r="A867" s="38"/>
      <c r="B867" s="38"/>
      <c r="C867" s="4"/>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row>
    <row r="868" ht="12.75" customHeight="1">
      <c r="A868" s="38"/>
      <c r="B868" s="38"/>
      <c r="C868" s="4"/>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row>
    <row r="869" ht="12.75" customHeight="1">
      <c r="A869" s="38"/>
      <c r="B869" s="38"/>
      <c r="C869" s="4"/>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row>
    <row r="870" ht="12.75" customHeight="1">
      <c r="A870" s="38"/>
      <c r="B870" s="38"/>
      <c r="C870" s="4"/>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row>
    <row r="871" ht="12.75" customHeight="1">
      <c r="A871" s="38"/>
      <c r="B871" s="38"/>
      <c r="C871" s="4"/>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row>
    <row r="872" ht="12.75" customHeight="1">
      <c r="A872" s="38"/>
      <c r="B872" s="38"/>
      <c r="C872" s="4"/>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row>
    <row r="873" ht="12.75" customHeight="1">
      <c r="A873" s="38"/>
      <c r="B873" s="38"/>
      <c r="C873" s="4"/>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row>
    <row r="874" ht="12.75" customHeight="1">
      <c r="A874" s="38"/>
      <c r="B874" s="38"/>
      <c r="C874" s="4"/>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row>
    <row r="875" ht="12.75" customHeight="1">
      <c r="A875" s="38"/>
      <c r="B875" s="38"/>
      <c r="C875" s="4"/>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row>
    <row r="876" ht="12.75" customHeight="1">
      <c r="A876" s="38"/>
      <c r="B876" s="38"/>
      <c r="C876" s="4"/>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row>
    <row r="877" ht="12.75" customHeight="1">
      <c r="A877" s="38"/>
      <c r="B877" s="38"/>
      <c r="C877" s="4"/>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row>
    <row r="878" ht="12.75" customHeight="1">
      <c r="A878" s="38"/>
      <c r="B878" s="38"/>
      <c r="C878" s="4"/>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row>
    <row r="879" ht="12.75" customHeight="1">
      <c r="A879" s="38"/>
      <c r="B879" s="38"/>
      <c r="C879" s="4"/>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row>
    <row r="880" ht="12.75" customHeight="1">
      <c r="A880" s="38"/>
      <c r="B880" s="38"/>
      <c r="C880" s="4"/>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row>
    <row r="881" ht="12.75" customHeight="1">
      <c r="A881" s="38"/>
      <c r="B881" s="38"/>
      <c r="C881" s="4"/>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row>
    <row r="882" ht="12.75" customHeight="1">
      <c r="A882" s="38"/>
      <c r="B882" s="38"/>
      <c r="C882" s="4"/>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row>
    <row r="883" ht="12.75" customHeight="1">
      <c r="A883" s="38"/>
      <c r="B883" s="38"/>
      <c r="C883" s="4"/>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row>
    <row r="884" ht="12.75" customHeight="1">
      <c r="A884" s="38"/>
      <c r="B884" s="38"/>
      <c r="C884" s="4"/>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row>
    <row r="885" ht="12.75" customHeight="1">
      <c r="A885" s="38"/>
      <c r="B885" s="38"/>
      <c r="C885" s="4"/>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row>
    <row r="886" ht="12.75" customHeight="1">
      <c r="A886" s="38"/>
      <c r="B886" s="38"/>
      <c r="C886" s="4"/>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row>
    <row r="887" ht="12.75" customHeight="1">
      <c r="A887" s="38"/>
      <c r="B887" s="38"/>
      <c r="C887" s="4"/>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row>
    <row r="888" ht="12.75" customHeight="1">
      <c r="A888" s="38"/>
      <c r="B888" s="38"/>
      <c r="C888" s="4"/>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row>
    <row r="889" ht="12.75" customHeight="1">
      <c r="A889" s="38"/>
      <c r="B889" s="38"/>
      <c r="C889" s="4"/>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row>
    <row r="890" ht="12.75" customHeight="1">
      <c r="A890" s="38"/>
      <c r="B890" s="38"/>
      <c r="C890" s="4"/>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row>
    <row r="891" ht="12.75" customHeight="1">
      <c r="A891" s="38"/>
      <c r="B891" s="38"/>
      <c r="C891" s="4"/>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row>
    <row r="892" ht="12.75" customHeight="1">
      <c r="A892" s="38"/>
      <c r="B892" s="38"/>
      <c r="C892" s="4"/>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row>
    <row r="893" ht="12.75" customHeight="1">
      <c r="A893" s="38"/>
      <c r="B893" s="38"/>
      <c r="C893" s="4"/>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row>
    <row r="894" ht="12.75" customHeight="1">
      <c r="A894" s="38"/>
      <c r="B894" s="38"/>
      <c r="C894" s="4"/>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row>
    <row r="895" ht="12.75" customHeight="1">
      <c r="A895" s="38"/>
      <c r="B895" s="38"/>
      <c r="C895" s="4"/>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row>
    <row r="896" ht="12.75" customHeight="1">
      <c r="A896" s="38"/>
      <c r="B896" s="38"/>
      <c r="C896" s="4"/>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row>
    <row r="897" ht="12.75" customHeight="1">
      <c r="A897" s="38"/>
      <c r="B897" s="38"/>
      <c r="C897" s="4"/>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row>
    <row r="898" ht="12.75" customHeight="1">
      <c r="A898" s="38"/>
      <c r="B898" s="38"/>
      <c r="C898" s="4"/>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row>
    <row r="899" ht="12.75" customHeight="1">
      <c r="A899" s="38"/>
      <c r="B899" s="38"/>
      <c r="C899" s="4"/>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row>
    <row r="900" ht="12.75" customHeight="1">
      <c r="A900" s="38"/>
      <c r="B900" s="38"/>
      <c r="C900" s="4"/>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row>
    <row r="901" ht="12.75" customHeight="1">
      <c r="A901" s="38"/>
      <c r="B901" s="38"/>
      <c r="C901" s="4"/>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row>
    <row r="902" ht="12.75" customHeight="1">
      <c r="A902" s="38"/>
      <c r="B902" s="38"/>
      <c r="C902" s="4"/>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row>
    <row r="903" ht="12.75" customHeight="1">
      <c r="A903" s="38"/>
      <c r="B903" s="38"/>
      <c r="C903" s="4"/>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row>
    <row r="904" ht="12.75" customHeight="1">
      <c r="A904" s="38"/>
      <c r="B904" s="38"/>
      <c r="C904" s="4"/>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row>
    <row r="905" ht="12.75" customHeight="1">
      <c r="A905" s="38"/>
      <c r="B905" s="38"/>
      <c r="C905" s="4"/>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row>
    <row r="906" ht="12.75" customHeight="1">
      <c r="A906" s="38"/>
      <c r="B906" s="38"/>
      <c r="C906" s="4"/>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row>
    <row r="907" ht="12.75" customHeight="1">
      <c r="A907" s="38"/>
      <c r="B907" s="38"/>
      <c r="C907" s="4"/>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row>
    <row r="908" ht="12.75" customHeight="1">
      <c r="A908" s="38"/>
      <c r="B908" s="38"/>
      <c r="C908" s="4"/>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row>
    <row r="909" ht="12.75" customHeight="1">
      <c r="A909" s="38"/>
      <c r="B909" s="38"/>
      <c r="C909" s="4"/>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row>
    <row r="910" ht="12.75" customHeight="1">
      <c r="A910" s="38"/>
      <c r="B910" s="38"/>
      <c r="C910" s="4"/>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row>
    <row r="911" ht="12.75" customHeight="1">
      <c r="A911" s="38"/>
      <c r="B911" s="38"/>
      <c r="C911" s="4"/>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row>
    <row r="912" ht="12.75" customHeight="1">
      <c r="A912" s="38"/>
      <c r="B912" s="38"/>
      <c r="C912" s="4"/>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row>
    <row r="913" ht="12.75" customHeight="1">
      <c r="A913" s="38"/>
      <c r="B913" s="38"/>
      <c r="C913" s="4"/>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row>
    <row r="914" ht="12.75" customHeight="1">
      <c r="A914" s="38"/>
      <c r="B914" s="38"/>
      <c r="C914" s="4"/>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row>
    <row r="915" ht="12.75" customHeight="1">
      <c r="A915" s="38"/>
      <c r="B915" s="38"/>
      <c r="C915" s="4"/>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row>
    <row r="916" ht="12.75" customHeight="1">
      <c r="A916" s="38"/>
      <c r="B916" s="38"/>
      <c r="C916" s="4"/>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row>
    <row r="917" ht="12.75" customHeight="1">
      <c r="A917" s="38"/>
      <c r="B917" s="38"/>
      <c r="C917" s="4"/>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row>
    <row r="918" ht="12.75" customHeight="1">
      <c r="A918" s="38"/>
      <c r="B918" s="38"/>
      <c r="C918" s="4"/>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row>
    <row r="919" ht="12.75" customHeight="1">
      <c r="A919" s="38"/>
      <c r="B919" s="38"/>
      <c r="C919" s="4"/>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row>
    <row r="920" ht="12.75" customHeight="1">
      <c r="A920" s="38"/>
      <c r="B920" s="38"/>
      <c r="C920" s="4"/>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row>
    <row r="921" ht="12.75" customHeight="1">
      <c r="A921" s="38"/>
      <c r="B921" s="38"/>
      <c r="C921" s="4"/>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row>
    <row r="922" ht="12.75" customHeight="1">
      <c r="A922" s="38"/>
      <c r="B922" s="38"/>
      <c r="C922" s="4"/>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row>
    <row r="923" ht="12.75" customHeight="1">
      <c r="A923" s="38"/>
      <c r="B923" s="38"/>
      <c r="C923" s="4"/>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row>
    <row r="924" ht="12.75" customHeight="1">
      <c r="A924" s="38"/>
      <c r="B924" s="38"/>
      <c r="C924" s="4"/>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row>
    <row r="925" ht="12.75" customHeight="1">
      <c r="A925" s="38"/>
      <c r="B925" s="38"/>
      <c r="C925" s="4"/>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row>
    <row r="926" ht="12.75" customHeight="1">
      <c r="A926" s="38"/>
      <c r="B926" s="38"/>
      <c r="C926" s="4"/>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row>
    <row r="927" ht="12.75" customHeight="1">
      <c r="A927" s="38"/>
      <c r="B927" s="38"/>
      <c r="C927" s="4"/>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row>
    <row r="928" ht="12.75" customHeight="1">
      <c r="A928" s="38"/>
      <c r="B928" s="38"/>
      <c r="C928" s="4"/>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row>
    <row r="929" ht="12.75" customHeight="1">
      <c r="A929" s="38"/>
      <c r="B929" s="38"/>
      <c r="C929" s="4"/>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row>
    <row r="930" ht="12.75" customHeight="1">
      <c r="A930" s="38"/>
      <c r="B930" s="38"/>
      <c r="C930" s="4"/>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row>
    <row r="931" ht="12.75" customHeight="1">
      <c r="A931" s="38"/>
      <c r="B931" s="38"/>
      <c r="C931" s="4"/>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row>
    <row r="932" ht="12.75" customHeight="1">
      <c r="A932" s="38"/>
      <c r="B932" s="38"/>
      <c r="C932" s="4"/>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row>
    <row r="933" ht="12.75" customHeight="1">
      <c r="A933" s="38"/>
      <c r="B933" s="38"/>
      <c r="C933" s="4"/>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row>
    <row r="934" ht="12.75" customHeight="1">
      <c r="A934" s="38"/>
      <c r="B934" s="38"/>
      <c r="C934" s="4"/>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row>
    <row r="935" ht="12.75" customHeight="1">
      <c r="A935" s="38"/>
      <c r="B935" s="38"/>
      <c r="C935" s="4"/>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row>
    <row r="936" ht="12.75" customHeight="1">
      <c r="A936" s="38"/>
      <c r="B936" s="38"/>
      <c r="C936" s="4"/>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row>
    <row r="937" ht="12.75" customHeight="1">
      <c r="A937" s="38"/>
      <c r="B937" s="38"/>
      <c r="C937" s="4"/>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row>
    <row r="938" ht="12.75" customHeight="1">
      <c r="A938" s="38"/>
      <c r="B938" s="38"/>
      <c r="C938" s="4"/>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row>
    <row r="939" ht="12.75" customHeight="1">
      <c r="A939" s="38"/>
      <c r="B939" s="38"/>
      <c r="C939" s="4"/>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row>
    <row r="940" ht="12.75" customHeight="1">
      <c r="A940" s="38"/>
      <c r="B940" s="38"/>
      <c r="C940" s="4"/>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row>
    <row r="941" ht="12.75" customHeight="1">
      <c r="A941" s="38"/>
      <c r="B941" s="38"/>
      <c r="C941" s="4"/>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row>
    <row r="942" ht="12.75" customHeight="1">
      <c r="A942" s="38"/>
      <c r="B942" s="38"/>
      <c r="C942" s="4"/>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row>
    <row r="943" ht="12.75" customHeight="1">
      <c r="A943" s="38"/>
      <c r="B943" s="38"/>
      <c r="C943" s="4"/>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row>
    <row r="944" ht="12.75" customHeight="1">
      <c r="A944" s="38"/>
      <c r="B944" s="38"/>
      <c r="C944" s="4"/>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row>
    <row r="945" ht="12.75" customHeight="1">
      <c r="A945" s="38"/>
      <c r="B945" s="38"/>
      <c r="C945" s="4"/>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row>
    <row r="946" ht="12.75" customHeight="1">
      <c r="A946" s="38"/>
      <c r="B946" s="38"/>
      <c r="C946" s="4"/>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row>
    <row r="947" ht="12.75" customHeight="1">
      <c r="A947" s="38"/>
      <c r="B947" s="38"/>
      <c r="C947" s="4"/>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row>
    <row r="948" ht="12.75" customHeight="1">
      <c r="A948" s="38"/>
      <c r="B948" s="38"/>
      <c r="C948" s="4"/>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row>
    <row r="949" ht="12.75" customHeight="1">
      <c r="A949" s="38"/>
      <c r="B949" s="38"/>
      <c r="C949" s="4"/>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row>
    <row r="950" ht="12.75" customHeight="1">
      <c r="A950" s="38"/>
      <c r="B950" s="38"/>
      <c r="C950" s="4"/>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row>
    <row r="951" ht="12.75" customHeight="1">
      <c r="A951" s="38"/>
      <c r="B951" s="38"/>
      <c r="C951" s="4"/>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row>
    <row r="952" ht="12.75" customHeight="1">
      <c r="A952" s="38"/>
      <c r="B952" s="38"/>
      <c r="C952" s="4"/>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row>
    <row r="953" ht="12.75" customHeight="1">
      <c r="A953" s="38"/>
      <c r="B953" s="38"/>
      <c r="C953" s="4"/>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row>
    <row r="954" ht="12.75" customHeight="1">
      <c r="A954" s="38"/>
      <c r="B954" s="38"/>
      <c r="C954" s="4"/>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row>
    <row r="955" ht="12.75" customHeight="1">
      <c r="A955" s="38"/>
      <c r="B955" s="38"/>
      <c r="C955" s="4"/>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row>
    <row r="956" ht="12.75" customHeight="1">
      <c r="A956" s="38"/>
      <c r="B956" s="38"/>
      <c r="C956" s="4"/>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row>
    <row r="957" ht="12.75" customHeight="1">
      <c r="A957" s="38"/>
      <c r="B957" s="38"/>
      <c r="C957" s="4"/>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row>
    <row r="958" ht="12.75" customHeight="1">
      <c r="A958" s="38"/>
      <c r="B958" s="38"/>
      <c r="C958" s="4"/>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row>
    <row r="959" ht="12.75" customHeight="1">
      <c r="A959" s="38"/>
      <c r="B959" s="38"/>
      <c r="C959" s="4"/>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row>
    <row r="960" ht="12.75" customHeight="1">
      <c r="A960" s="38"/>
      <c r="B960" s="38"/>
      <c r="C960" s="4"/>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row>
    <row r="961" ht="12.75" customHeight="1">
      <c r="A961" s="38"/>
      <c r="B961" s="38"/>
      <c r="C961" s="4"/>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row>
    <row r="962" ht="12.75" customHeight="1">
      <c r="A962" s="38"/>
      <c r="B962" s="38"/>
      <c r="C962" s="4"/>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row>
    <row r="963" ht="12.75" customHeight="1">
      <c r="A963" s="38"/>
      <c r="B963" s="38"/>
      <c r="C963" s="4"/>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row>
    <row r="964" ht="12.75" customHeight="1">
      <c r="A964" s="38"/>
      <c r="B964" s="38"/>
      <c r="C964" s="4"/>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row>
    <row r="965" ht="12.75" customHeight="1">
      <c r="A965" s="38"/>
      <c r="B965" s="38"/>
      <c r="C965" s="4"/>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row>
    <row r="966" ht="12.75" customHeight="1">
      <c r="A966" s="38"/>
      <c r="B966" s="38"/>
      <c r="C966" s="4"/>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row>
    <row r="967" ht="12.75" customHeight="1">
      <c r="A967" s="38"/>
      <c r="B967" s="38"/>
      <c r="C967" s="4"/>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row>
    <row r="968" ht="12.75" customHeight="1">
      <c r="A968" s="38"/>
      <c r="B968" s="38"/>
      <c r="C968" s="4"/>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row>
    <row r="969" ht="12.75" customHeight="1">
      <c r="A969" s="38"/>
      <c r="B969" s="38"/>
      <c r="C969" s="4"/>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row>
    <row r="970" ht="12.75" customHeight="1">
      <c r="A970" s="38"/>
      <c r="B970" s="38"/>
      <c r="C970" s="4"/>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row>
    <row r="971" ht="12.75" customHeight="1">
      <c r="A971" s="38"/>
      <c r="B971" s="38"/>
      <c r="C971" s="4"/>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row>
    <row r="972" ht="12.75" customHeight="1">
      <c r="A972" s="38"/>
      <c r="B972" s="38"/>
      <c r="C972" s="4"/>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row>
    <row r="973" ht="12.75" customHeight="1">
      <c r="A973" s="38"/>
      <c r="B973" s="38"/>
      <c r="C973" s="4"/>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row>
    <row r="974" ht="12.75" customHeight="1">
      <c r="A974" s="38"/>
      <c r="B974" s="38"/>
      <c r="C974" s="4"/>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row>
    <row r="975" ht="12.75" customHeight="1">
      <c r="A975" s="38"/>
      <c r="B975" s="38"/>
      <c r="C975" s="4"/>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row>
    <row r="976" ht="12.75" customHeight="1">
      <c r="A976" s="38"/>
      <c r="B976" s="38"/>
      <c r="C976" s="4"/>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row>
    <row r="977" ht="12.75" customHeight="1">
      <c r="A977" s="38"/>
      <c r="B977" s="38"/>
      <c r="C977" s="4"/>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row>
    <row r="978" ht="12.75" customHeight="1">
      <c r="A978" s="38"/>
      <c r="B978" s="38"/>
      <c r="C978" s="4"/>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row>
    <row r="979" ht="12.75" customHeight="1">
      <c r="A979" s="38"/>
      <c r="B979" s="38"/>
      <c r="C979" s="4"/>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row>
    <row r="980" ht="12.75" customHeight="1">
      <c r="A980" s="38"/>
      <c r="B980" s="38"/>
      <c r="C980" s="4"/>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row>
    <row r="981" ht="12.75" customHeight="1">
      <c r="A981" s="38"/>
      <c r="B981" s="38"/>
      <c r="C981" s="4"/>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row>
    <row r="982" ht="12.75" customHeight="1">
      <c r="A982" s="38"/>
      <c r="B982" s="38"/>
      <c r="C982" s="4"/>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row>
    <row r="983" ht="12.75" customHeight="1">
      <c r="A983" s="38"/>
      <c r="B983" s="38"/>
      <c r="C983" s="4"/>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row>
    <row r="984" ht="12.75" customHeight="1">
      <c r="A984" s="38"/>
      <c r="B984" s="38"/>
      <c r="C984" s="4"/>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row>
    <row r="985" ht="12.75" customHeight="1">
      <c r="A985" s="38"/>
      <c r="B985" s="38"/>
      <c r="C985" s="4"/>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row>
    <row r="986" ht="12.75" customHeight="1">
      <c r="A986" s="38"/>
      <c r="B986" s="38"/>
      <c r="C986" s="4"/>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row>
    <row r="987" ht="12.75" customHeight="1">
      <c r="A987" s="38"/>
      <c r="B987" s="38"/>
      <c r="C987" s="4"/>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row>
    <row r="988" ht="12.75" customHeight="1">
      <c r="A988" s="38"/>
      <c r="B988" s="38"/>
      <c r="C988" s="4"/>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row>
    <row r="989" ht="12.75" customHeight="1">
      <c r="A989" s="38"/>
      <c r="B989" s="38"/>
      <c r="C989" s="4"/>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row>
    <row r="990" ht="12.75" customHeight="1">
      <c r="A990" s="38"/>
      <c r="B990" s="38"/>
      <c r="C990" s="4"/>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row>
    <row r="991" ht="12.75" customHeight="1">
      <c r="A991" s="38"/>
      <c r="B991" s="38"/>
      <c r="C991" s="4"/>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row>
    <row r="992" ht="12.75" customHeight="1">
      <c r="A992" s="38"/>
      <c r="B992" s="38"/>
      <c r="C992" s="4"/>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row>
    <row r="993" ht="12.75" customHeight="1">
      <c r="A993" s="38"/>
      <c r="B993" s="38"/>
      <c r="C993" s="4"/>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row>
    <row r="994" ht="12.75" customHeight="1">
      <c r="A994" s="38"/>
      <c r="B994" s="38"/>
      <c r="C994" s="4"/>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row>
    <row r="995" ht="12.75" customHeight="1">
      <c r="A995" s="38"/>
      <c r="B995" s="38"/>
      <c r="C995" s="4"/>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row>
    <row r="996" ht="12.75" customHeight="1">
      <c r="A996" s="38"/>
      <c r="B996" s="38"/>
      <c r="C996" s="4"/>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row>
    <row r="997" ht="12.75" customHeight="1">
      <c r="A997" s="38"/>
      <c r="B997" s="38"/>
      <c r="C997" s="4"/>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row>
    <row r="998" ht="12.75" customHeight="1">
      <c r="A998" s="38"/>
      <c r="B998" s="38"/>
      <c r="C998" s="4"/>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row>
    <row r="999" ht="12.75" customHeight="1">
      <c r="A999" s="38"/>
      <c r="B999" s="38"/>
      <c r="C999" s="4"/>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row>
    <row r="1000" ht="12.75" customHeight="1">
      <c r="A1000" s="38"/>
      <c r="B1000" s="38"/>
      <c r="C1000" s="4"/>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row>
  </sheetData>
  <mergeCells count="12">
    <mergeCell ref="O2:P2"/>
    <mergeCell ref="Q2:R2"/>
    <mergeCell ref="S2:T2"/>
    <mergeCell ref="U2:V2"/>
    <mergeCell ref="A1:AA1"/>
    <mergeCell ref="C2:D2"/>
    <mergeCell ref="E2:F2"/>
    <mergeCell ref="G2:H2"/>
    <mergeCell ref="I2:J2"/>
    <mergeCell ref="K2:L2"/>
    <mergeCell ref="M2:N2"/>
    <mergeCell ref="W2:AA2"/>
  </mergeCells>
  <conditionalFormatting sqref="A4:D146 G17:AA146">
    <cfRule type="expression" dxfId="0" priority="1">
      <formula>MOD(ROW(),2)=1</formula>
    </cfRule>
  </conditionalFormatting>
  <conditionalFormatting sqref="A147:AA289">
    <cfRule type="expression" dxfId="0" priority="2">
      <formula>MOD(ROW(),2)=1</formula>
    </cfRule>
  </conditionalFormatting>
  <conditionalFormatting sqref="G4:V16">
    <cfRule type="expression" dxfId="0" priority="3">
      <formula>MOD(ROW(),2)=1</formula>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9.14"/>
    <col customWidth="1" min="2" max="2" width="5.0"/>
    <col customWidth="1" min="3" max="4" width="5.29"/>
    <col customWidth="1" min="5" max="5" width="12.0"/>
    <col customWidth="1" min="6" max="7" width="5.29"/>
    <col customWidth="1" min="8" max="8" width="12.0"/>
    <col customWidth="1" min="9" max="9" width="5.29"/>
    <col customWidth="1" min="10" max="10" width="6.57"/>
    <col customWidth="1" min="11" max="11" width="12.0"/>
    <col customWidth="1" min="12" max="13" width="5.29"/>
    <col customWidth="1" min="14" max="14" width="12.0"/>
    <col customWidth="1" min="15" max="16" width="5.29"/>
    <col customWidth="1" min="17" max="17" width="12.0"/>
    <col customWidth="1" min="18" max="19" width="5.29"/>
    <col customWidth="1" min="20" max="20" width="8.57"/>
    <col customWidth="1" min="21" max="22" width="5.29"/>
    <col customWidth="1" min="23" max="23" width="7.71"/>
    <col customWidth="1" min="24" max="25" width="5.29"/>
    <col customWidth="1" min="26" max="26" width="8.57"/>
    <col customWidth="1" min="27" max="28" width="5.29"/>
    <col customWidth="1" min="29" max="29" width="12.0"/>
    <col customWidth="1" min="30" max="30" width="5.14"/>
    <col customWidth="1" min="31" max="31" width="6.57"/>
    <col customWidth="1" min="32" max="32" width="12.0"/>
    <col customWidth="1" min="33" max="33" width="6.57"/>
    <col customWidth="1" min="34" max="34" width="8.71"/>
    <col customWidth="1" min="35" max="35" width="12.0"/>
    <col customWidth="1" min="36" max="36" width="8.71"/>
    <col customWidth="1" min="37" max="37" width="12.0"/>
    <col customWidth="1" min="38" max="38" width="7.14"/>
    <col customWidth="1" hidden="1" min="39" max="39" width="10.29"/>
    <col customWidth="1" hidden="1" min="40" max="42" width="9.0"/>
    <col customWidth="1" hidden="1" min="43" max="43" width="11.0"/>
    <col customWidth="1" hidden="1" min="44" max="50" width="9.0"/>
    <col customWidth="1" min="51" max="53" width="7.14"/>
  </cols>
  <sheetData>
    <row r="1" ht="27.75" customHeight="1">
      <c r="A1" s="89" t="s">
        <v>45</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8"/>
      <c r="AL1" s="38"/>
      <c r="AM1" s="38"/>
      <c r="AN1" s="38"/>
      <c r="AO1" s="38"/>
      <c r="AP1" s="38"/>
      <c r="AQ1" s="38"/>
      <c r="AR1" s="38"/>
      <c r="AS1" s="38"/>
      <c r="AT1" s="38"/>
      <c r="AU1" s="38"/>
      <c r="AV1" s="38"/>
      <c r="AW1" s="38"/>
      <c r="AX1" s="38"/>
      <c r="AY1" s="38"/>
      <c r="AZ1" s="38"/>
      <c r="BA1" s="38"/>
    </row>
    <row r="2" ht="12.75" customHeight="1">
      <c r="A2" s="90"/>
      <c r="B2" s="8"/>
      <c r="C2" s="90" t="s">
        <v>1</v>
      </c>
      <c r="D2" s="14"/>
      <c r="E2" s="8"/>
      <c r="F2" s="91" t="s">
        <v>2</v>
      </c>
      <c r="G2" s="92"/>
      <c r="H2" s="92"/>
      <c r="I2" s="90" t="s">
        <v>3</v>
      </c>
      <c r="J2" s="14"/>
      <c r="K2" s="8"/>
      <c r="L2" s="90" t="s">
        <v>4</v>
      </c>
      <c r="M2" s="14"/>
      <c r="N2" s="8"/>
      <c r="O2" s="90" t="s">
        <v>5</v>
      </c>
      <c r="P2" s="14"/>
      <c r="Q2" s="8"/>
      <c r="R2" s="90" t="s">
        <v>6</v>
      </c>
      <c r="S2" s="14"/>
      <c r="T2" s="8"/>
      <c r="U2" s="90" t="s">
        <v>7</v>
      </c>
      <c r="V2" s="14"/>
      <c r="W2" s="8"/>
      <c r="X2" s="90" t="s">
        <v>8</v>
      </c>
      <c r="Y2" s="14"/>
      <c r="Z2" s="8"/>
      <c r="AA2" s="90" t="s">
        <v>9</v>
      </c>
      <c r="AB2" s="14"/>
      <c r="AC2" s="14"/>
      <c r="AD2" s="93" t="s">
        <v>10</v>
      </c>
      <c r="AE2" s="14"/>
      <c r="AF2" s="12"/>
      <c r="AG2" s="13" t="s">
        <v>11</v>
      </c>
      <c r="AH2" s="14"/>
      <c r="AI2" s="14"/>
      <c r="AJ2" s="14"/>
      <c r="AK2" s="12"/>
      <c r="AL2" s="38"/>
      <c r="AM2" s="38"/>
      <c r="AN2" s="38"/>
      <c r="AO2" s="38"/>
      <c r="AP2" s="38"/>
      <c r="AQ2" s="38"/>
      <c r="AR2" s="38"/>
      <c r="AS2" s="38"/>
      <c r="AT2" s="38"/>
      <c r="AU2" s="38"/>
      <c r="AV2" s="38"/>
      <c r="AW2" s="38"/>
      <c r="AX2" s="38"/>
      <c r="AY2" s="38"/>
      <c r="AZ2" s="38"/>
      <c r="BA2" s="38"/>
    </row>
    <row r="3" ht="12.75" customHeight="1">
      <c r="A3" s="94" t="s">
        <v>12</v>
      </c>
      <c r="B3" s="95" t="s">
        <v>13</v>
      </c>
      <c r="C3" s="96" t="s">
        <v>14</v>
      </c>
      <c r="D3" s="95" t="s">
        <v>46</v>
      </c>
      <c r="E3" s="96" t="s">
        <v>15</v>
      </c>
      <c r="F3" s="97" t="s">
        <v>14</v>
      </c>
      <c r="G3" s="95" t="s">
        <v>46</v>
      </c>
      <c r="H3" s="90" t="s">
        <v>15</v>
      </c>
      <c r="I3" s="96" t="s">
        <v>14</v>
      </c>
      <c r="J3" s="95" t="s">
        <v>46</v>
      </c>
      <c r="K3" s="96" t="s">
        <v>15</v>
      </c>
      <c r="L3" s="96" t="s">
        <v>14</v>
      </c>
      <c r="M3" s="95" t="s">
        <v>46</v>
      </c>
      <c r="N3" s="96" t="s">
        <v>15</v>
      </c>
      <c r="O3" s="96" t="s">
        <v>14</v>
      </c>
      <c r="P3" s="95" t="s">
        <v>46</v>
      </c>
      <c r="Q3" s="96" t="s">
        <v>15</v>
      </c>
      <c r="R3" s="96" t="s">
        <v>14</v>
      </c>
      <c r="S3" s="95" t="s">
        <v>46</v>
      </c>
      <c r="T3" s="96" t="s">
        <v>15</v>
      </c>
      <c r="U3" s="96" t="s">
        <v>14</v>
      </c>
      <c r="V3" s="95" t="s">
        <v>46</v>
      </c>
      <c r="W3" s="96" t="s">
        <v>15</v>
      </c>
      <c r="X3" s="96" t="s">
        <v>14</v>
      </c>
      <c r="Y3" s="95" t="s">
        <v>46</v>
      </c>
      <c r="Z3" s="96" t="s">
        <v>15</v>
      </c>
      <c r="AA3" s="96" t="s">
        <v>14</v>
      </c>
      <c r="AB3" s="95" t="s">
        <v>46</v>
      </c>
      <c r="AC3" s="90" t="s">
        <v>15</v>
      </c>
      <c r="AD3" s="98" t="s">
        <v>14</v>
      </c>
      <c r="AE3" s="99" t="s">
        <v>46</v>
      </c>
      <c r="AF3" s="100" t="s">
        <v>15</v>
      </c>
      <c r="AG3" s="101" t="s">
        <v>46</v>
      </c>
      <c r="AH3" s="102" t="s">
        <v>47</v>
      </c>
      <c r="AI3" s="102" t="s">
        <v>15</v>
      </c>
      <c r="AJ3" s="102" t="s">
        <v>17</v>
      </c>
      <c r="AK3" s="103" t="s">
        <v>18</v>
      </c>
      <c r="AL3" s="104"/>
      <c r="AM3" s="104"/>
      <c r="AN3" s="104"/>
      <c r="AO3" s="104"/>
      <c r="AP3" s="104"/>
      <c r="AQ3" s="104"/>
      <c r="AR3" s="104"/>
      <c r="AS3" s="104"/>
      <c r="AT3" s="104"/>
      <c r="AU3" s="104"/>
      <c r="AV3" s="104"/>
      <c r="AW3" s="104"/>
      <c r="AX3" s="104"/>
      <c r="AY3" s="104"/>
      <c r="AZ3" s="104"/>
      <c r="BA3" s="104"/>
    </row>
    <row r="4" ht="12.75" customHeight="1">
      <c r="A4" s="105" t="s">
        <v>19</v>
      </c>
      <c r="B4" s="106">
        <v>2004.0</v>
      </c>
      <c r="C4" s="107">
        <v>0.0</v>
      </c>
      <c r="D4" s="108">
        <v>0.0</v>
      </c>
      <c r="E4" s="109">
        <v>0.0</v>
      </c>
      <c r="F4" s="110"/>
      <c r="G4" s="110"/>
      <c r="H4" s="110"/>
      <c r="I4" s="107">
        <v>1.0</v>
      </c>
      <c r="J4" s="108">
        <v>2.0</v>
      </c>
      <c r="K4" s="109">
        <v>152416.0</v>
      </c>
      <c r="L4" s="107">
        <v>8.0</v>
      </c>
      <c r="M4" s="108">
        <v>50.0</v>
      </c>
      <c r="N4" s="109">
        <v>279300.0</v>
      </c>
      <c r="O4" s="107">
        <v>0.0</v>
      </c>
      <c r="P4" s="108">
        <v>0.0</v>
      </c>
      <c r="Q4" s="109">
        <v>0.0</v>
      </c>
      <c r="R4" s="107">
        <v>0.0</v>
      </c>
      <c r="S4" s="108">
        <v>0.0</v>
      </c>
      <c r="T4" s="109">
        <v>0.0</v>
      </c>
      <c r="U4" s="107">
        <v>0.0</v>
      </c>
      <c r="V4" s="108">
        <v>0.0</v>
      </c>
      <c r="W4" s="109">
        <v>0.0</v>
      </c>
      <c r="X4" s="107">
        <v>0.0</v>
      </c>
      <c r="Y4" s="108">
        <v>0.0</v>
      </c>
      <c r="Z4" s="109">
        <v>0.0</v>
      </c>
      <c r="AA4" s="107">
        <v>0.0</v>
      </c>
      <c r="AB4" s="108">
        <v>0.0</v>
      </c>
      <c r="AC4" s="108">
        <v>0.0</v>
      </c>
      <c r="AD4" s="111">
        <f t="shared" ref="AD4:AF4" si="1">SUM(C4+I4+L4+O4+R4+U4+X4+AA4)</f>
        <v>9</v>
      </c>
      <c r="AE4" s="108">
        <f t="shared" si="1"/>
        <v>52</v>
      </c>
      <c r="AF4" s="112">
        <f t="shared" si="1"/>
        <v>431716</v>
      </c>
      <c r="AG4" s="113"/>
      <c r="AH4" s="33"/>
      <c r="AI4" s="34"/>
      <c r="AJ4" s="33"/>
      <c r="AK4" s="114"/>
      <c r="AL4" s="115"/>
      <c r="AM4" s="35"/>
      <c r="AN4" s="35"/>
      <c r="AO4" s="36"/>
      <c r="AP4" s="37"/>
      <c r="AQ4" s="37"/>
      <c r="AR4" s="37"/>
      <c r="AS4" s="37"/>
      <c r="AT4" s="37"/>
      <c r="AU4" s="37"/>
      <c r="AV4" s="37"/>
      <c r="AW4" s="37"/>
      <c r="AX4" s="37"/>
      <c r="AY4" s="37"/>
      <c r="AZ4" s="37"/>
      <c r="BA4" s="37"/>
    </row>
    <row r="5" ht="12.75" customHeight="1">
      <c r="A5" s="105" t="s">
        <v>20</v>
      </c>
      <c r="B5" s="106">
        <v>2004.0</v>
      </c>
      <c r="C5" s="107">
        <v>0.0</v>
      </c>
      <c r="D5" s="108">
        <v>0.0</v>
      </c>
      <c r="E5" s="109">
        <v>0.0</v>
      </c>
      <c r="F5" s="110"/>
      <c r="G5" s="110"/>
      <c r="H5" s="110"/>
      <c r="I5" s="107">
        <v>3.0</v>
      </c>
      <c r="J5" s="108">
        <v>60.0</v>
      </c>
      <c r="K5" s="109">
        <v>3146388.0</v>
      </c>
      <c r="L5" s="107">
        <v>0.0</v>
      </c>
      <c r="M5" s="108">
        <v>0.0</v>
      </c>
      <c r="N5" s="109">
        <v>0.0</v>
      </c>
      <c r="O5" s="107">
        <v>0.0</v>
      </c>
      <c r="P5" s="108">
        <v>0.0</v>
      </c>
      <c r="Q5" s="109">
        <v>0.0</v>
      </c>
      <c r="R5" s="107">
        <v>0.0</v>
      </c>
      <c r="S5" s="108">
        <v>0.0</v>
      </c>
      <c r="T5" s="109">
        <v>0.0</v>
      </c>
      <c r="U5" s="107">
        <v>0.0</v>
      </c>
      <c r="V5" s="108">
        <v>0.0</v>
      </c>
      <c r="W5" s="109">
        <v>0.0</v>
      </c>
      <c r="X5" s="107">
        <v>0.0</v>
      </c>
      <c r="Y5" s="108">
        <v>0.0</v>
      </c>
      <c r="Z5" s="109">
        <v>0.0</v>
      </c>
      <c r="AA5" s="107">
        <v>0.0</v>
      </c>
      <c r="AB5" s="108">
        <v>0.0</v>
      </c>
      <c r="AC5" s="108">
        <v>0.0</v>
      </c>
      <c r="AD5" s="111">
        <f t="shared" ref="AD5:AF5" si="2">SUM(C5+I5+L5+O5+R5+U5+X5+AA5)</f>
        <v>3</v>
      </c>
      <c r="AE5" s="108">
        <f t="shared" si="2"/>
        <v>60</v>
      </c>
      <c r="AF5" s="112">
        <f t="shared" si="2"/>
        <v>3146388</v>
      </c>
      <c r="AG5" s="113"/>
      <c r="AH5" s="33"/>
      <c r="AI5" s="34"/>
      <c r="AJ5" s="33"/>
      <c r="AK5" s="114"/>
      <c r="AL5" s="115"/>
      <c r="AM5" s="35"/>
      <c r="AN5" s="35"/>
      <c r="AO5" s="36"/>
      <c r="AP5" s="37"/>
      <c r="AQ5" s="37"/>
      <c r="AR5" s="37"/>
      <c r="AS5" s="37"/>
      <c r="AT5" s="37"/>
      <c r="AU5" s="37"/>
      <c r="AV5" s="37"/>
      <c r="AW5" s="37"/>
      <c r="AX5" s="37"/>
      <c r="AY5" s="37"/>
      <c r="AZ5" s="37"/>
      <c r="BA5" s="37"/>
    </row>
    <row r="6" ht="12.75" customHeight="1">
      <c r="A6" s="105" t="s">
        <v>21</v>
      </c>
      <c r="B6" s="106">
        <v>2004.0</v>
      </c>
      <c r="C6" s="107">
        <v>0.0</v>
      </c>
      <c r="D6" s="108">
        <v>0.0</v>
      </c>
      <c r="E6" s="109">
        <v>0.0</v>
      </c>
      <c r="F6" s="110"/>
      <c r="G6" s="110"/>
      <c r="H6" s="110"/>
      <c r="I6" s="107">
        <v>1.0</v>
      </c>
      <c r="J6" s="108">
        <v>4.0</v>
      </c>
      <c r="K6" s="109">
        <v>241920.0</v>
      </c>
      <c r="L6" s="107">
        <v>0.0</v>
      </c>
      <c r="M6" s="108">
        <v>0.0</v>
      </c>
      <c r="N6" s="109">
        <v>0.0</v>
      </c>
      <c r="O6" s="107">
        <v>0.0</v>
      </c>
      <c r="P6" s="108">
        <v>0.0</v>
      </c>
      <c r="Q6" s="109">
        <v>0.0</v>
      </c>
      <c r="R6" s="107">
        <v>0.0</v>
      </c>
      <c r="S6" s="108">
        <v>0.0</v>
      </c>
      <c r="T6" s="109">
        <v>0.0</v>
      </c>
      <c r="U6" s="107">
        <v>0.0</v>
      </c>
      <c r="V6" s="108">
        <v>0.0</v>
      </c>
      <c r="W6" s="109">
        <v>0.0</v>
      </c>
      <c r="X6" s="107">
        <v>0.0</v>
      </c>
      <c r="Y6" s="108">
        <v>0.0</v>
      </c>
      <c r="Z6" s="109">
        <v>0.0</v>
      </c>
      <c r="AA6" s="107">
        <v>0.0</v>
      </c>
      <c r="AB6" s="108">
        <v>0.0</v>
      </c>
      <c r="AC6" s="108">
        <v>0.0</v>
      </c>
      <c r="AD6" s="111">
        <f t="shared" ref="AD6:AF6" si="3">SUM(C6+I6+L6+O6+R6+U6+X6+AA6)</f>
        <v>1</v>
      </c>
      <c r="AE6" s="108">
        <f t="shared" si="3"/>
        <v>4</v>
      </c>
      <c r="AF6" s="112">
        <f t="shared" si="3"/>
        <v>241920</v>
      </c>
      <c r="AG6" s="113"/>
      <c r="AH6" s="33"/>
      <c r="AI6" s="34"/>
      <c r="AJ6" s="33"/>
      <c r="AK6" s="114"/>
      <c r="AL6" s="115"/>
      <c r="AM6" s="35"/>
      <c r="AN6" s="35"/>
      <c r="AO6" s="38"/>
      <c r="AP6" s="39"/>
      <c r="AQ6" s="39"/>
      <c r="AR6" s="39"/>
      <c r="AS6" s="39"/>
      <c r="AT6" s="39"/>
      <c r="AU6" s="39"/>
      <c r="AV6" s="39"/>
      <c r="AW6" s="39"/>
      <c r="AX6" s="39"/>
      <c r="AY6" s="39"/>
      <c r="AZ6" s="39"/>
      <c r="BA6" s="39"/>
    </row>
    <row r="7" ht="12.75" customHeight="1">
      <c r="A7" s="105" t="s">
        <v>22</v>
      </c>
      <c r="B7" s="106">
        <v>2004.0</v>
      </c>
      <c r="C7" s="107">
        <v>0.0</v>
      </c>
      <c r="D7" s="108">
        <v>0.0</v>
      </c>
      <c r="E7" s="109">
        <v>0.0</v>
      </c>
      <c r="F7" s="110"/>
      <c r="G7" s="110"/>
      <c r="H7" s="110"/>
      <c r="I7" s="107">
        <v>7.0</v>
      </c>
      <c r="J7" s="108">
        <v>86.0</v>
      </c>
      <c r="K7" s="109">
        <v>4769518.0</v>
      </c>
      <c r="L7" s="107">
        <v>0.0</v>
      </c>
      <c r="M7" s="108">
        <v>0.0</v>
      </c>
      <c r="N7" s="109">
        <v>0.0</v>
      </c>
      <c r="O7" s="107">
        <v>0.0</v>
      </c>
      <c r="P7" s="108">
        <v>0.0</v>
      </c>
      <c r="Q7" s="109">
        <v>0.0</v>
      </c>
      <c r="R7" s="107">
        <v>0.0</v>
      </c>
      <c r="S7" s="108">
        <v>0.0</v>
      </c>
      <c r="T7" s="109">
        <v>0.0</v>
      </c>
      <c r="U7" s="107">
        <v>0.0</v>
      </c>
      <c r="V7" s="108">
        <v>0.0</v>
      </c>
      <c r="W7" s="109">
        <v>0.0</v>
      </c>
      <c r="X7" s="107">
        <v>0.0</v>
      </c>
      <c r="Y7" s="108">
        <v>0.0</v>
      </c>
      <c r="Z7" s="109">
        <v>0.0</v>
      </c>
      <c r="AA7" s="107">
        <v>0.0</v>
      </c>
      <c r="AB7" s="108">
        <v>0.0</v>
      </c>
      <c r="AC7" s="108">
        <v>0.0</v>
      </c>
      <c r="AD7" s="111">
        <f t="shared" ref="AD7:AF7" si="4">SUM(C7+I7+L7+O7+R7+U7+X7+AA7)</f>
        <v>7</v>
      </c>
      <c r="AE7" s="108">
        <f t="shared" si="4"/>
        <v>86</v>
      </c>
      <c r="AF7" s="112">
        <f t="shared" si="4"/>
        <v>4769518</v>
      </c>
      <c r="AG7" s="113"/>
      <c r="AH7" s="33"/>
      <c r="AI7" s="34"/>
      <c r="AJ7" s="33"/>
      <c r="AK7" s="114"/>
      <c r="AL7" s="115"/>
      <c r="AM7" s="35"/>
      <c r="AN7" s="35"/>
      <c r="AO7" s="36"/>
      <c r="AP7" s="15"/>
      <c r="AQ7" s="15"/>
      <c r="AR7" s="15"/>
      <c r="AS7" s="15"/>
      <c r="AT7" s="15"/>
      <c r="AU7" s="15"/>
      <c r="AV7" s="15"/>
      <c r="AW7" s="15"/>
      <c r="AX7" s="15"/>
      <c r="AY7" s="15"/>
      <c r="AZ7" s="15"/>
      <c r="BA7" s="15"/>
    </row>
    <row r="8" ht="12.75" customHeight="1">
      <c r="A8" s="105" t="s">
        <v>23</v>
      </c>
      <c r="B8" s="106">
        <v>2004.0</v>
      </c>
      <c r="C8" s="107">
        <v>0.0</v>
      </c>
      <c r="D8" s="108">
        <v>0.0</v>
      </c>
      <c r="E8" s="109">
        <v>0.0</v>
      </c>
      <c r="F8" s="110"/>
      <c r="G8" s="110"/>
      <c r="H8" s="110"/>
      <c r="I8" s="107">
        <v>0.0</v>
      </c>
      <c r="J8" s="108">
        <v>0.0</v>
      </c>
      <c r="K8" s="109">
        <v>0.0</v>
      </c>
      <c r="L8" s="107">
        <v>1.0</v>
      </c>
      <c r="M8" s="108">
        <v>36.0</v>
      </c>
      <c r="N8" s="109">
        <v>1878019.0</v>
      </c>
      <c r="O8" s="107">
        <v>2.0</v>
      </c>
      <c r="P8" s="108">
        <v>5.0</v>
      </c>
      <c r="Q8" s="109">
        <v>301600.0</v>
      </c>
      <c r="R8" s="107">
        <v>0.0</v>
      </c>
      <c r="S8" s="108">
        <v>0.0</v>
      </c>
      <c r="T8" s="109">
        <v>0.0</v>
      </c>
      <c r="U8" s="107">
        <v>0.0</v>
      </c>
      <c r="V8" s="108">
        <v>0.0</v>
      </c>
      <c r="W8" s="109">
        <v>0.0</v>
      </c>
      <c r="X8" s="107">
        <v>0.0</v>
      </c>
      <c r="Y8" s="108">
        <v>0.0</v>
      </c>
      <c r="Z8" s="109">
        <v>0.0</v>
      </c>
      <c r="AA8" s="107">
        <v>0.0</v>
      </c>
      <c r="AB8" s="108">
        <v>0.0</v>
      </c>
      <c r="AC8" s="108">
        <v>0.0</v>
      </c>
      <c r="AD8" s="111">
        <f t="shared" ref="AD8:AF8" si="5">SUM(C8+I8+L8+O8+R8+U8+X8+AA8)</f>
        <v>3</v>
      </c>
      <c r="AE8" s="108">
        <f t="shared" si="5"/>
        <v>41</v>
      </c>
      <c r="AF8" s="112">
        <f t="shared" si="5"/>
        <v>2179619</v>
      </c>
      <c r="AG8" s="113"/>
      <c r="AH8" s="33"/>
      <c r="AI8" s="34"/>
      <c r="AJ8" s="33"/>
      <c r="AK8" s="114"/>
      <c r="AL8" s="115"/>
      <c r="AM8" s="35"/>
      <c r="AN8" s="35"/>
      <c r="AO8" s="36"/>
      <c r="AP8" s="15"/>
      <c r="AQ8" s="15"/>
      <c r="AR8" s="15"/>
      <c r="AS8" s="15"/>
      <c r="AT8" s="15"/>
      <c r="AU8" s="15"/>
      <c r="AV8" s="15"/>
      <c r="AW8" s="15"/>
      <c r="AX8" s="15"/>
      <c r="AY8" s="15"/>
      <c r="AZ8" s="15"/>
      <c r="BA8" s="15"/>
    </row>
    <row r="9" ht="12.75" customHeight="1">
      <c r="A9" s="105" t="s">
        <v>24</v>
      </c>
      <c r="B9" s="106">
        <v>2004.0</v>
      </c>
      <c r="C9" s="107">
        <v>0.0</v>
      </c>
      <c r="D9" s="108">
        <v>0.0</v>
      </c>
      <c r="E9" s="109">
        <v>0.0</v>
      </c>
      <c r="F9" s="110"/>
      <c r="G9" s="110"/>
      <c r="H9" s="110"/>
      <c r="I9" s="107">
        <v>1.0</v>
      </c>
      <c r="J9" s="108">
        <v>2.0</v>
      </c>
      <c r="K9" s="109">
        <v>165412.0</v>
      </c>
      <c r="L9" s="107">
        <v>1.0</v>
      </c>
      <c r="M9" s="108">
        <v>36.0</v>
      </c>
      <c r="N9" s="109">
        <v>1953000.0</v>
      </c>
      <c r="O9" s="107">
        <v>0.0</v>
      </c>
      <c r="P9" s="108">
        <v>0.0</v>
      </c>
      <c r="Q9" s="109">
        <v>0.0</v>
      </c>
      <c r="R9" s="107">
        <v>0.0</v>
      </c>
      <c r="S9" s="108">
        <v>0.0</v>
      </c>
      <c r="T9" s="109">
        <v>0.0</v>
      </c>
      <c r="U9" s="107">
        <v>0.0</v>
      </c>
      <c r="V9" s="108">
        <v>0.0</v>
      </c>
      <c r="W9" s="109">
        <v>0.0</v>
      </c>
      <c r="X9" s="107">
        <v>0.0</v>
      </c>
      <c r="Y9" s="108">
        <v>0.0</v>
      </c>
      <c r="Z9" s="109">
        <v>0.0</v>
      </c>
      <c r="AA9" s="107">
        <v>0.0</v>
      </c>
      <c r="AB9" s="108">
        <v>0.0</v>
      </c>
      <c r="AC9" s="108">
        <v>0.0</v>
      </c>
      <c r="AD9" s="111">
        <f t="shared" ref="AD9:AF9" si="6">SUM(C9+I9+L9+O9+R9+U9+X9+AA9)</f>
        <v>2</v>
      </c>
      <c r="AE9" s="108">
        <f t="shared" si="6"/>
        <v>38</v>
      </c>
      <c r="AF9" s="112">
        <f t="shared" si="6"/>
        <v>2118412</v>
      </c>
      <c r="AG9" s="113"/>
      <c r="AH9" s="33"/>
      <c r="AI9" s="34"/>
      <c r="AJ9" s="33"/>
      <c r="AK9" s="114"/>
      <c r="AL9" s="115"/>
      <c r="AM9" s="35"/>
      <c r="AN9" s="35"/>
      <c r="AO9" s="36"/>
      <c r="AP9" s="36"/>
      <c r="AQ9" s="36"/>
      <c r="AR9" s="36"/>
      <c r="AS9" s="36"/>
      <c r="AT9" s="36"/>
      <c r="AU9" s="36"/>
      <c r="AV9" s="36"/>
      <c r="AW9" s="36"/>
      <c r="AX9" s="36"/>
      <c r="AY9" s="36"/>
      <c r="AZ9" s="36"/>
      <c r="BA9" s="36"/>
    </row>
    <row r="10" ht="12.75" customHeight="1">
      <c r="A10" s="105" t="s">
        <v>25</v>
      </c>
      <c r="B10" s="106">
        <v>2004.0</v>
      </c>
      <c r="C10" s="107">
        <v>0.0</v>
      </c>
      <c r="D10" s="108">
        <v>0.0</v>
      </c>
      <c r="E10" s="109">
        <v>0.0</v>
      </c>
      <c r="F10" s="110"/>
      <c r="G10" s="110"/>
      <c r="H10" s="110"/>
      <c r="I10" s="107">
        <v>0.0</v>
      </c>
      <c r="J10" s="108">
        <v>0.0</v>
      </c>
      <c r="K10" s="109">
        <v>0.0</v>
      </c>
      <c r="L10" s="107">
        <v>1.0</v>
      </c>
      <c r="M10" s="108">
        <v>36.0</v>
      </c>
      <c r="N10" s="109">
        <v>1953000.0</v>
      </c>
      <c r="O10" s="107">
        <v>0.0</v>
      </c>
      <c r="P10" s="108">
        <v>0.0</v>
      </c>
      <c r="Q10" s="109">
        <v>0.0</v>
      </c>
      <c r="R10" s="107">
        <v>0.0</v>
      </c>
      <c r="S10" s="108">
        <v>0.0</v>
      </c>
      <c r="T10" s="109">
        <v>0.0</v>
      </c>
      <c r="U10" s="107">
        <v>0.0</v>
      </c>
      <c r="V10" s="108">
        <v>0.0</v>
      </c>
      <c r="W10" s="109">
        <v>0.0</v>
      </c>
      <c r="X10" s="107">
        <v>0.0</v>
      </c>
      <c r="Y10" s="108">
        <v>0.0</v>
      </c>
      <c r="Z10" s="109">
        <v>0.0</v>
      </c>
      <c r="AA10" s="107">
        <v>0.0</v>
      </c>
      <c r="AB10" s="108">
        <v>0.0</v>
      </c>
      <c r="AC10" s="108">
        <v>0.0</v>
      </c>
      <c r="AD10" s="111">
        <f t="shared" ref="AD10:AF10" si="7">SUM(C10+I10+L10+O10+R10+U10+X10+AA10)</f>
        <v>1</v>
      </c>
      <c r="AE10" s="108">
        <f t="shared" si="7"/>
        <v>36</v>
      </c>
      <c r="AF10" s="112">
        <f t="shared" si="7"/>
        <v>1953000</v>
      </c>
      <c r="AG10" s="113"/>
      <c r="AH10" s="33"/>
      <c r="AI10" s="34"/>
      <c r="AJ10" s="33"/>
      <c r="AK10" s="114"/>
      <c r="AL10" s="115"/>
      <c r="AM10" s="35"/>
      <c r="AN10" s="35"/>
      <c r="AO10" s="36"/>
      <c r="AP10" s="36"/>
      <c r="AQ10" s="36"/>
      <c r="AR10" s="36"/>
      <c r="AS10" s="36"/>
      <c r="AT10" s="36"/>
      <c r="AU10" s="36"/>
      <c r="AV10" s="36"/>
      <c r="AW10" s="36"/>
      <c r="AX10" s="36"/>
      <c r="AY10" s="36"/>
      <c r="AZ10" s="36"/>
      <c r="BA10" s="36"/>
    </row>
    <row r="11" ht="12.75" customHeight="1">
      <c r="A11" s="105" t="s">
        <v>26</v>
      </c>
      <c r="B11" s="106">
        <v>2004.0</v>
      </c>
      <c r="C11" s="107">
        <v>0.0</v>
      </c>
      <c r="D11" s="108">
        <v>0.0</v>
      </c>
      <c r="E11" s="109">
        <v>0.0</v>
      </c>
      <c r="F11" s="110"/>
      <c r="G11" s="110"/>
      <c r="H11" s="110"/>
      <c r="I11" s="107">
        <v>2.0</v>
      </c>
      <c r="J11" s="108">
        <v>16.0</v>
      </c>
      <c r="K11" s="109">
        <v>834334.0</v>
      </c>
      <c r="L11" s="107">
        <v>7.0</v>
      </c>
      <c r="M11" s="108">
        <v>148.0</v>
      </c>
      <c r="N11" s="109">
        <v>1.1004408E7</v>
      </c>
      <c r="O11" s="107">
        <v>0.0</v>
      </c>
      <c r="P11" s="108">
        <v>0.0</v>
      </c>
      <c r="Q11" s="109">
        <v>0.0</v>
      </c>
      <c r="R11" s="107">
        <v>0.0</v>
      </c>
      <c r="S11" s="108">
        <v>0.0</v>
      </c>
      <c r="T11" s="109">
        <v>0.0</v>
      </c>
      <c r="U11" s="107">
        <v>0.0</v>
      </c>
      <c r="V11" s="108">
        <v>0.0</v>
      </c>
      <c r="W11" s="109">
        <v>0.0</v>
      </c>
      <c r="X11" s="107">
        <v>0.0</v>
      </c>
      <c r="Y11" s="108">
        <v>0.0</v>
      </c>
      <c r="Z11" s="109">
        <v>0.0</v>
      </c>
      <c r="AA11" s="107">
        <v>0.0</v>
      </c>
      <c r="AB11" s="108">
        <v>0.0</v>
      </c>
      <c r="AC11" s="108">
        <v>0.0</v>
      </c>
      <c r="AD11" s="111">
        <f t="shared" ref="AD11:AF11" si="8">SUM(C11+I11+L11+O11+R11+U11+X11+AA11)</f>
        <v>9</v>
      </c>
      <c r="AE11" s="108">
        <f t="shared" si="8"/>
        <v>164</v>
      </c>
      <c r="AF11" s="112">
        <f t="shared" si="8"/>
        <v>11838742</v>
      </c>
      <c r="AG11" s="113"/>
      <c r="AH11" s="33"/>
      <c r="AI11" s="34"/>
      <c r="AJ11" s="33"/>
      <c r="AK11" s="114"/>
      <c r="AL11" s="115"/>
      <c r="AM11" s="35"/>
      <c r="AN11" s="35"/>
      <c r="AO11" s="36"/>
      <c r="AP11" s="36"/>
      <c r="AQ11" s="36"/>
      <c r="AR11" s="36"/>
      <c r="AS11" s="36"/>
      <c r="AT11" s="36"/>
      <c r="AU11" s="36"/>
      <c r="AV11" s="36"/>
      <c r="AW11" s="36"/>
      <c r="AX11" s="36"/>
      <c r="AY11" s="36"/>
      <c r="AZ11" s="36"/>
      <c r="BA11" s="36"/>
    </row>
    <row r="12" ht="12.75" customHeight="1">
      <c r="A12" s="105" t="s">
        <v>27</v>
      </c>
      <c r="B12" s="106">
        <v>2004.0</v>
      </c>
      <c r="C12" s="107">
        <v>0.0</v>
      </c>
      <c r="D12" s="108">
        <v>0.0</v>
      </c>
      <c r="E12" s="109">
        <v>0.0</v>
      </c>
      <c r="F12" s="110"/>
      <c r="G12" s="110"/>
      <c r="H12" s="110"/>
      <c r="I12" s="107">
        <v>2.0</v>
      </c>
      <c r="J12" s="108">
        <v>11.0</v>
      </c>
      <c r="K12" s="109">
        <v>505469.0</v>
      </c>
      <c r="L12" s="107">
        <v>0.0</v>
      </c>
      <c r="M12" s="108">
        <v>0.0</v>
      </c>
      <c r="N12" s="109">
        <v>0.0</v>
      </c>
      <c r="O12" s="107">
        <v>0.0</v>
      </c>
      <c r="P12" s="108">
        <v>0.0</v>
      </c>
      <c r="Q12" s="109">
        <v>0.0</v>
      </c>
      <c r="R12" s="107">
        <v>0.0</v>
      </c>
      <c r="S12" s="108">
        <v>0.0</v>
      </c>
      <c r="T12" s="109">
        <v>0.0</v>
      </c>
      <c r="U12" s="107">
        <v>0.0</v>
      </c>
      <c r="V12" s="108">
        <v>0.0</v>
      </c>
      <c r="W12" s="109">
        <v>0.0</v>
      </c>
      <c r="X12" s="107">
        <v>0.0</v>
      </c>
      <c r="Y12" s="108">
        <v>0.0</v>
      </c>
      <c r="Z12" s="109">
        <v>0.0</v>
      </c>
      <c r="AA12" s="107">
        <v>0.0</v>
      </c>
      <c r="AB12" s="108">
        <v>0.0</v>
      </c>
      <c r="AC12" s="108"/>
      <c r="AD12" s="111">
        <f t="shared" ref="AD12:AF12" si="9">SUM(C12+I12+L12+O12+R12+U12+X12+AA12)</f>
        <v>2</v>
      </c>
      <c r="AE12" s="108">
        <f t="shared" si="9"/>
        <v>11</v>
      </c>
      <c r="AF12" s="112">
        <f t="shared" si="9"/>
        <v>505469</v>
      </c>
      <c r="AG12" s="113"/>
      <c r="AH12" s="33"/>
      <c r="AI12" s="34"/>
      <c r="AJ12" s="33"/>
      <c r="AK12" s="114"/>
      <c r="AL12" s="115"/>
      <c r="AM12" s="35"/>
      <c r="AN12" s="35"/>
      <c r="AO12" s="36"/>
      <c r="AP12" s="36"/>
      <c r="AQ12" s="36"/>
      <c r="AR12" s="36"/>
      <c r="AS12" s="36"/>
      <c r="AT12" s="36"/>
      <c r="AU12" s="36"/>
      <c r="AV12" s="36"/>
      <c r="AW12" s="36"/>
      <c r="AX12" s="36"/>
      <c r="AY12" s="36"/>
      <c r="AZ12" s="36"/>
      <c r="BA12" s="36"/>
    </row>
    <row r="13" ht="12.75" customHeight="1">
      <c r="A13" s="105" t="s">
        <v>28</v>
      </c>
      <c r="B13" s="106">
        <v>2004.0</v>
      </c>
      <c r="C13" s="107">
        <v>0.0</v>
      </c>
      <c r="D13" s="108">
        <v>0.0</v>
      </c>
      <c r="E13" s="109">
        <v>0.0</v>
      </c>
      <c r="F13" s="110"/>
      <c r="G13" s="110"/>
      <c r="H13" s="110"/>
      <c r="I13" s="107">
        <v>0.0</v>
      </c>
      <c r="J13" s="108">
        <v>0.0</v>
      </c>
      <c r="K13" s="109">
        <v>0.0</v>
      </c>
      <c r="L13" s="107">
        <v>1.0</v>
      </c>
      <c r="M13" s="108">
        <v>24.0</v>
      </c>
      <c r="N13" s="109">
        <v>1080000.0</v>
      </c>
      <c r="O13" s="107">
        <v>0.0</v>
      </c>
      <c r="P13" s="108"/>
      <c r="Q13" s="109">
        <v>0.0</v>
      </c>
      <c r="R13" s="107">
        <v>0.0</v>
      </c>
      <c r="S13" s="108">
        <v>0.0</v>
      </c>
      <c r="T13" s="109">
        <v>0.0</v>
      </c>
      <c r="U13" s="107">
        <v>0.0</v>
      </c>
      <c r="V13" s="108">
        <v>0.0</v>
      </c>
      <c r="W13" s="109">
        <v>0.0</v>
      </c>
      <c r="X13" s="107">
        <v>0.0</v>
      </c>
      <c r="Y13" s="108">
        <v>0.0</v>
      </c>
      <c r="Z13" s="109">
        <v>0.0</v>
      </c>
      <c r="AA13" s="107">
        <v>1.0</v>
      </c>
      <c r="AB13" s="108">
        <v>2.0</v>
      </c>
      <c r="AC13" s="108">
        <v>103632.0</v>
      </c>
      <c r="AD13" s="111">
        <f t="shared" ref="AD13:AF13" si="10">SUM(C13+I13+L13+O13+R13+U13+X13+AA13)</f>
        <v>2</v>
      </c>
      <c r="AE13" s="108">
        <f t="shared" si="10"/>
        <v>26</v>
      </c>
      <c r="AF13" s="112">
        <f t="shared" si="10"/>
        <v>1183632</v>
      </c>
      <c r="AG13" s="113"/>
      <c r="AH13" s="33"/>
      <c r="AI13" s="34"/>
      <c r="AJ13" s="33"/>
      <c r="AK13" s="114"/>
      <c r="AL13" s="115"/>
      <c r="AM13" s="35"/>
      <c r="AN13" s="35"/>
      <c r="AO13" s="36"/>
      <c r="AP13" s="36"/>
      <c r="AQ13" s="36"/>
      <c r="AR13" s="36"/>
      <c r="AS13" s="36"/>
      <c r="AT13" s="36"/>
      <c r="AU13" s="36"/>
      <c r="AV13" s="36"/>
      <c r="AW13" s="36"/>
      <c r="AX13" s="36"/>
      <c r="AY13" s="36"/>
      <c r="AZ13" s="36"/>
      <c r="BA13" s="36"/>
    </row>
    <row r="14" ht="12.75" customHeight="1">
      <c r="A14" s="105" t="s">
        <v>29</v>
      </c>
      <c r="B14" s="106">
        <v>2004.0</v>
      </c>
      <c r="C14" s="107">
        <v>0.0</v>
      </c>
      <c r="D14" s="108">
        <v>0.0</v>
      </c>
      <c r="E14" s="109">
        <v>0.0</v>
      </c>
      <c r="F14" s="110"/>
      <c r="G14" s="110"/>
      <c r="H14" s="110"/>
      <c r="I14" s="107">
        <v>11.0</v>
      </c>
      <c r="J14" s="108">
        <v>147.0</v>
      </c>
      <c r="K14" s="109">
        <v>1.0627233E7</v>
      </c>
      <c r="L14" s="107">
        <v>4.0</v>
      </c>
      <c r="M14" s="108">
        <v>90.0</v>
      </c>
      <c r="N14" s="109">
        <v>4879234.0</v>
      </c>
      <c r="O14" s="107">
        <v>4.0</v>
      </c>
      <c r="P14" s="108">
        <v>8.0</v>
      </c>
      <c r="Q14" s="109">
        <v>378000.0</v>
      </c>
      <c r="R14" s="107">
        <v>0.0</v>
      </c>
      <c r="S14" s="108">
        <v>0.0</v>
      </c>
      <c r="T14" s="109">
        <v>0.0</v>
      </c>
      <c r="U14" s="107">
        <v>0.0</v>
      </c>
      <c r="V14" s="108">
        <v>0.0</v>
      </c>
      <c r="W14" s="109">
        <v>0.0</v>
      </c>
      <c r="X14" s="107">
        <v>0.0</v>
      </c>
      <c r="Y14" s="108">
        <v>0.0</v>
      </c>
      <c r="Z14" s="109">
        <v>0.0</v>
      </c>
      <c r="AA14" s="107">
        <v>0.0</v>
      </c>
      <c r="AB14" s="108">
        <v>0.0</v>
      </c>
      <c r="AC14" s="108">
        <v>0.0</v>
      </c>
      <c r="AD14" s="111">
        <f t="shared" ref="AD14:AF14" si="11">SUM(C14+I14+L14+O14+R14+U14+X14+AA14)</f>
        <v>19</v>
      </c>
      <c r="AE14" s="108">
        <f t="shared" si="11"/>
        <v>245</v>
      </c>
      <c r="AF14" s="112">
        <f t="shared" si="11"/>
        <v>15884467</v>
      </c>
      <c r="AG14" s="113"/>
      <c r="AH14" s="33"/>
      <c r="AI14" s="34"/>
      <c r="AJ14" s="33"/>
      <c r="AK14" s="114"/>
      <c r="AL14" s="115"/>
      <c r="AM14" s="35"/>
      <c r="AN14" s="35"/>
      <c r="AO14" s="36"/>
      <c r="AP14" s="36"/>
      <c r="AQ14" s="36"/>
      <c r="AR14" s="36"/>
      <c r="AS14" s="36"/>
      <c r="AT14" s="36"/>
      <c r="AU14" s="36"/>
      <c r="AV14" s="36"/>
      <c r="AW14" s="36"/>
      <c r="AX14" s="36"/>
      <c r="AY14" s="36"/>
      <c r="AZ14" s="36"/>
      <c r="BA14" s="36"/>
    </row>
    <row r="15" ht="12.75" customHeight="1">
      <c r="A15" s="105" t="s">
        <v>30</v>
      </c>
      <c r="B15" s="106">
        <v>2004.0</v>
      </c>
      <c r="C15" s="107">
        <v>1.0</v>
      </c>
      <c r="D15" s="108">
        <v>2.0</v>
      </c>
      <c r="E15" s="109">
        <v>182000.0</v>
      </c>
      <c r="F15" s="110"/>
      <c r="G15" s="110"/>
      <c r="H15" s="110"/>
      <c r="I15" s="107">
        <v>0.0</v>
      </c>
      <c r="J15" s="108">
        <v>0.0</v>
      </c>
      <c r="K15" s="109">
        <v>0.0</v>
      </c>
      <c r="L15" s="107">
        <v>0.0</v>
      </c>
      <c r="M15" s="108">
        <v>0.0</v>
      </c>
      <c r="N15" s="109">
        <v>0.0</v>
      </c>
      <c r="O15" s="107">
        <v>0.0</v>
      </c>
      <c r="P15" s="108">
        <v>0.0</v>
      </c>
      <c r="Q15" s="109">
        <v>0.0</v>
      </c>
      <c r="R15" s="107">
        <v>0.0</v>
      </c>
      <c r="S15" s="108">
        <v>0.0</v>
      </c>
      <c r="T15" s="109">
        <v>0.0</v>
      </c>
      <c r="U15" s="107">
        <v>0.0</v>
      </c>
      <c r="V15" s="108">
        <v>0.0</v>
      </c>
      <c r="W15" s="109">
        <v>0.0</v>
      </c>
      <c r="X15" s="107">
        <v>0.0</v>
      </c>
      <c r="Y15" s="108">
        <v>0.0</v>
      </c>
      <c r="Z15" s="109">
        <v>0.0</v>
      </c>
      <c r="AA15" s="107">
        <v>0.0</v>
      </c>
      <c r="AB15" s="108">
        <v>0.0</v>
      </c>
      <c r="AC15" s="108">
        <v>0.0</v>
      </c>
      <c r="AD15" s="111">
        <f t="shared" ref="AD15:AF15" si="12">SUM(C15+I15+L15+O15+R15+U15+X15+AA15)</f>
        <v>1</v>
      </c>
      <c r="AE15" s="108">
        <f t="shared" si="12"/>
        <v>2</v>
      </c>
      <c r="AF15" s="112">
        <f t="shared" si="12"/>
        <v>182000</v>
      </c>
      <c r="AG15" s="113"/>
      <c r="AH15" s="33"/>
      <c r="AI15" s="34"/>
      <c r="AJ15" s="33"/>
      <c r="AK15" s="114"/>
      <c r="AL15" s="115"/>
      <c r="AM15" s="35"/>
      <c r="AN15" s="35"/>
      <c r="AO15" s="36"/>
      <c r="AP15" s="36"/>
      <c r="AQ15" s="36"/>
      <c r="AR15" s="36"/>
      <c r="AS15" s="36"/>
      <c r="AT15" s="36"/>
      <c r="AU15" s="36"/>
      <c r="AV15" s="36"/>
      <c r="AW15" s="36"/>
      <c r="AX15" s="36"/>
      <c r="AY15" s="36"/>
      <c r="AZ15" s="36"/>
      <c r="BA15" s="36"/>
    </row>
    <row r="16" ht="12.75" customHeight="1">
      <c r="A16" s="116" t="s">
        <v>31</v>
      </c>
      <c r="B16" s="117">
        <v>2004.0</v>
      </c>
      <c r="C16" s="118">
        <f t="shared" ref="C16:E16" si="13">SUM(C4:C15)</f>
        <v>1</v>
      </c>
      <c r="D16" s="119">
        <f t="shared" si="13"/>
        <v>2</v>
      </c>
      <c r="E16" s="120">
        <f t="shared" si="13"/>
        <v>182000</v>
      </c>
      <c r="F16" s="121"/>
      <c r="G16" s="121"/>
      <c r="H16" s="121"/>
      <c r="I16" s="118">
        <f t="shared" ref="I16:AF16" si="14">SUM(I4:I15)</f>
        <v>28</v>
      </c>
      <c r="J16" s="119">
        <f t="shared" si="14"/>
        <v>328</v>
      </c>
      <c r="K16" s="120">
        <f t="shared" si="14"/>
        <v>20442690</v>
      </c>
      <c r="L16" s="118">
        <f t="shared" si="14"/>
        <v>23</v>
      </c>
      <c r="M16" s="119">
        <f t="shared" si="14"/>
        <v>420</v>
      </c>
      <c r="N16" s="120">
        <f t="shared" si="14"/>
        <v>23026961</v>
      </c>
      <c r="O16" s="118">
        <f t="shared" si="14"/>
        <v>6</v>
      </c>
      <c r="P16" s="119">
        <f t="shared" si="14"/>
        <v>13</v>
      </c>
      <c r="Q16" s="120">
        <f t="shared" si="14"/>
        <v>679600</v>
      </c>
      <c r="R16" s="118">
        <f t="shared" si="14"/>
        <v>0</v>
      </c>
      <c r="S16" s="119">
        <f t="shared" si="14"/>
        <v>0</v>
      </c>
      <c r="T16" s="120">
        <f t="shared" si="14"/>
        <v>0</v>
      </c>
      <c r="U16" s="118">
        <f t="shared" si="14"/>
        <v>0</v>
      </c>
      <c r="V16" s="119">
        <f t="shared" si="14"/>
        <v>0</v>
      </c>
      <c r="W16" s="120">
        <f t="shared" si="14"/>
        <v>0</v>
      </c>
      <c r="X16" s="118">
        <f t="shared" si="14"/>
        <v>0</v>
      </c>
      <c r="Y16" s="119">
        <f t="shared" si="14"/>
        <v>0</v>
      </c>
      <c r="Z16" s="120">
        <f t="shared" si="14"/>
        <v>0</v>
      </c>
      <c r="AA16" s="118">
        <f t="shared" si="14"/>
        <v>1</v>
      </c>
      <c r="AB16" s="119">
        <f t="shared" si="14"/>
        <v>2</v>
      </c>
      <c r="AC16" s="119">
        <f t="shared" si="14"/>
        <v>103632</v>
      </c>
      <c r="AD16" s="122">
        <f t="shared" si="14"/>
        <v>59</v>
      </c>
      <c r="AE16" s="123">
        <f t="shared" si="14"/>
        <v>765</v>
      </c>
      <c r="AF16" s="124">
        <f t="shared" si="14"/>
        <v>44434883</v>
      </c>
      <c r="AG16" s="48"/>
      <c r="AH16" s="49"/>
      <c r="AI16" s="50"/>
      <c r="AJ16" s="49"/>
      <c r="AK16" s="125"/>
      <c r="AL16" s="115"/>
      <c r="AM16" s="36"/>
      <c r="AN16" s="36"/>
      <c r="AO16" s="36"/>
      <c r="AP16" s="36"/>
      <c r="AQ16" s="36"/>
      <c r="AR16" s="36"/>
      <c r="AS16" s="36"/>
      <c r="AT16" s="36"/>
      <c r="AU16" s="36"/>
      <c r="AV16" s="36"/>
      <c r="AW16" s="36"/>
      <c r="AX16" s="36"/>
      <c r="AY16" s="36"/>
      <c r="AZ16" s="36"/>
      <c r="BA16" s="36"/>
    </row>
    <row r="17" ht="12.75" customHeight="1">
      <c r="A17" s="105" t="s">
        <v>19</v>
      </c>
      <c r="B17" s="106">
        <v>2005.0</v>
      </c>
      <c r="C17" s="107">
        <v>0.0</v>
      </c>
      <c r="D17" s="108">
        <v>0.0</v>
      </c>
      <c r="E17" s="109">
        <v>0.0</v>
      </c>
      <c r="F17" s="110"/>
      <c r="G17" s="110"/>
      <c r="H17" s="110"/>
      <c r="I17" s="107">
        <v>4.0</v>
      </c>
      <c r="J17" s="108">
        <v>9.0</v>
      </c>
      <c r="K17" s="109">
        <v>712634.0</v>
      </c>
      <c r="L17" s="107">
        <v>10.0</v>
      </c>
      <c r="M17" s="108">
        <v>240.0</v>
      </c>
      <c r="N17" s="109">
        <v>1.686542E7</v>
      </c>
      <c r="O17" s="107">
        <v>0.0</v>
      </c>
      <c r="P17" s="108">
        <v>0.0</v>
      </c>
      <c r="Q17" s="109">
        <v>0.0</v>
      </c>
      <c r="R17" s="107">
        <v>0.0</v>
      </c>
      <c r="S17" s="108">
        <v>0.0</v>
      </c>
      <c r="T17" s="109">
        <v>0.0</v>
      </c>
      <c r="U17" s="107">
        <v>0.0</v>
      </c>
      <c r="V17" s="108">
        <v>0.0</v>
      </c>
      <c r="W17" s="109">
        <v>0.0</v>
      </c>
      <c r="X17" s="107">
        <v>0.0</v>
      </c>
      <c r="Y17" s="108">
        <v>0.0</v>
      </c>
      <c r="Z17" s="109">
        <v>0.0</v>
      </c>
      <c r="AA17" s="107">
        <v>0.0</v>
      </c>
      <c r="AB17" s="108">
        <v>0.0</v>
      </c>
      <c r="AC17" s="108">
        <v>0.0</v>
      </c>
      <c r="AD17" s="111">
        <f t="shared" ref="AD17:AF17" si="15">SUM(C17+I17+L17+O17+R17+U17+X17+AA17)</f>
        <v>14</v>
      </c>
      <c r="AE17" s="108">
        <f t="shared" si="15"/>
        <v>249</v>
      </c>
      <c r="AF17" s="112">
        <f t="shared" si="15"/>
        <v>17578054</v>
      </c>
      <c r="AG17" s="51">
        <f>AE17-'Multi-Family'!AE4</f>
        <v>197</v>
      </c>
      <c r="AH17" s="52">
        <f>AG17/'Multi-Family'!AE4</f>
        <v>3.788461538</v>
      </c>
      <c r="AI17" s="53">
        <f>AF17-'Multi-Family'!AF4</f>
        <v>17146338</v>
      </c>
      <c r="AJ17" s="52">
        <f>AI17/'Multi-Family'!AF4</f>
        <v>39.71670728</v>
      </c>
      <c r="AK17" s="126">
        <f>AI17</f>
        <v>17146338</v>
      </c>
      <c r="AL17" s="115"/>
      <c r="AM17" s="35"/>
      <c r="AN17" s="35"/>
      <c r="AO17" s="36"/>
      <c r="AP17" s="37"/>
      <c r="AQ17" s="37"/>
      <c r="AR17" s="37"/>
      <c r="AS17" s="37"/>
      <c r="AT17" s="37"/>
      <c r="AU17" s="37"/>
      <c r="AV17" s="37"/>
      <c r="AW17" s="37"/>
      <c r="AX17" s="37"/>
      <c r="AY17" s="37"/>
      <c r="AZ17" s="37"/>
      <c r="BA17" s="37"/>
    </row>
    <row r="18" ht="12.75" customHeight="1">
      <c r="A18" s="105" t="s">
        <v>20</v>
      </c>
      <c r="B18" s="106">
        <v>2005.0</v>
      </c>
      <c r="C18" s="107">
        <v>0.0</v>
      </c>
      <c r="D18" s="108">
        <v>0.0</v>
      </c>
      <c r="E18" s="109">
        <v>0.0</v>
      </c>
      <c r="F18" s="110"/>
      <c r="G18" s="110"/>
      <c r="H18" s="110"/>
      <c r="I18" s="107">
        <v>8.0</v>
      </c>
      <c r="J18" s="108">
        <v>132.0</v>
      </c>
      <c r="K18" s="109">
        <v>6524258.0</v>
      </c>
      <c r="L18" s="107">
        <v>0.0</v>
      </c>
      <c r="M18" s="108">
        <v>0.0</v>
      </c>
      <c r="N18" s="109">
        <v>0.0</v>
      </c>
      <c r="O18" s="107">
        <v>0.0</v>
      </c>
      <c r="P18" s="108">
        <v>0.0</v>
      </c>
      <c r="Q18" s="109">
        <v>0.0</v>
      </c>
      <c r="R18" s="107">
        <v>0.0</v>
      </c>
      <c r="S18" s="108">
        <v>0.0</v>
      </c>
      <c r="T18" s="109">
        <v>0.0</v>
      </c>
      <c r="U18" s="107">
        <v>0.0</v>
      </c>
      <c r="V18" s="108">
        <v>0.0</v>
      </c>
      <c r="W18" s="109">
        <v>0.0</v>
      </c>
      <c r="X18" s="107">
        <v>0.0</v>
      </c>
      <c r="Y18" s="108">
        <v>0.0</v>
      </c>
      <c r="Z18" s="109">
        <v>0.0</v>
      </c>
      <c r="AA18" s="107">
        <v>0.0</v>
      </c>
      <c r="AB18" s="108">
        <v>0.0</v>
      </c>
      <c r="AC18" s="108">
        <v>0.0</v>
      </c>
      <c r="AD18" s="111">
        <f t="shared" ref="AD18:AF18" si="16">SUM(C18+I18+L18+O18+R18+U18+X18+AA18)</f>
        <v>8</v>
      </c>
      <c r="AE18" s="108">
        <f t="shared" si="16"/>
        <v>132</v>
      </c>
      <c r="AF18" s="112">
        <f t="shared" si="16"/>
        <v>6524258</v>
      </c>
      <c r="AG18" s="51">
        <f>AE18-'Multi-Family'!AE5</f>
        <v>72</v>
      </c>
      <c r="AH18" s="52">
        <f>AG18/'Multi-Family'!AE5</f>
        <v>1.2</v>
      </c>
      <c r="AI18" s="53">
        <f>AF18-'Multi-Family'!AF5</f>
        <v>3377870</v>
      </c>
      <c r="AJ18" s="52">
        <f>AI18/'Multi-Family'!AF5</f>
        <v>1.07357071</v>
      </c>
      <c r="AK18" s="126">
        <f t="shared" ref="AK18:AK28" si="18">AK17+AI18</f>
        <v>20524208</v>
      </c>
      <c r="AL18" s="115"/>
      <c r="AM18" s="35"/>
      <c r="AN18" s="35"/>
      <c r="AO18" s="36"/>
      <c r="AP18" s="37"/>
      <c r="AQ18" s="37"/>
      <c r="AR18" s="37"/>
      <c r="AS18" s="37"/>
      <c r="AT18" s="37"/>
      <c r="AU18" s="37"/>
      <c r="AV18" s="37"/>
      <c r="AW18" s="37"/>
      <c r="AX18" s="37"/>
      <c r="AY18" s="37"/>
      <c r="AZ18" s="37"/>
      <c r="BA18" s="37"/>
    </row>
    <row r="19" ht="12.75" customHeight="1">
      <c r="A19" s="105" t="s">
        <v>21</v>
      </c>
      <c r="B19" s="106">
        <v>2005.0</v>
      </c>
      <c r="C19" s="107">
        <v>0.0</v>
      </c>
      <c r="D19" s="108">
        <v>0.0</v>
      </c>
      <c r="E19" s="109">
        <v>0.0</v>
      </c>
      <c r="F19" s="110"/>
      <c r="G19" s="110"/>
      <c r="H19" s="110"/>
      <c r="I19" s="107">
        <v>18.0</v>
      </c>
      <c r="J19" s="108">
        <v>166.0</v>
      </c>
      <c r="K19" s="109">
        <v>8622934.0</v>
      </c>
      <c r="L19" s="107">
        <v>0.0</v>
      </c>
      <c r="M19" s="108">
        <v>0.0</v>
      </c>
      <c r="N19" s="109">
        <v>0.0</v>
      </c>
      <c r="O19" s="107">
        <v>1.0</v>
      </c>
      <c r="P19" s="108">
        <v>2.0</v>
      </c>
      <c r="Q19" s="109">
        <v>162000.0</v>
      </c>
      <c r="R19" s="107">
        <v>1.0</v>
      </c>
      <c r="S19" s="108">
        <v>2.0</v>
      </c>
      <c r="T19" s="109">
        <v>191692.0</v>
      </c>
      <c r="U19" s="107">
        <v>0.0</v>
      </c>
      <c r="V19" s="108">
        <v>0.0</v>
      </c>
      <c r="W19" s="109">
        <v>0.0</v>
      </c>
      <c r="X19" s="107">
        <v>0.0</v>
      </c>
      <c r="Y19" s="108">
        <v>0.0</v>
      </c>
      <c r="Z19" s="109">
        <v>0.0</v>
      </c>
      <c r="AA19" s="107">
        <v>0.0</v>
      </c>
      <c r="AB19" s="108">
        <v>0.0</v>
      </c>
      <c r="AC19" s="108">
        <v>0.0</v>
      </c>
      <c r="AD19" s="111">
        <f t="shared" ref="AD19:AF19" si="17">SUM(C19+I19+L19+O19+R19+U19+X19+AA19)</f>
        <v>20</v>
      </c>
      <c r="AE19" s="108">
        <f t="shared" si="17"/>
        <v>170</v>
      </c>
      <c r="AF19" s="112">
        <f t="shared" si="17"/>
        <v>8976626</v>
      </c>
      <c r="AG19" s="51">
        <f>AE19-'Multi-Family'!AE6</f>
        <v>166</v>
      </c>
      <c r="AH19" s="52">
        <f>AG19/'Multi-Family'!AE6</f>
        <v>41.5</v>
      </c>
      <c r="AI19" s="53">
        <f>AF19-'Multi-Family'!AF6</f>
        <v>8734706</v>
      </c>
      <c r="AJ19" s="52">
        <f>AI19/'Multi-Family'!AF6</f>
        <v>36.10576224</v>
      </c>
      <c r="AK19" s="126">
        <f t="shared" si="18"/>
        <v>29258914</v>
      </c>
      <c r="AL19" s="115"/>
      <c r="AM19" s="35"/>
      <c r="AN19" s="35"/>
      <c r="AO19" s="38"/>
      <c r="AP19" s="39"/>
      <c r="AQ19" s="39"/>
      <c r="AR19" s="39"/>
      <c r="AS19" s="39"/>
      <c r="AT19" s="39"/>
      <c r="AU19" s="39"/>
      <c r="AV19" s="39"/>
      <c r="AW19" s="39"/>
      <c r="AX19" s="39"/>
      <c r="AY19" s="39"/>
      <c r="AZ19" s="39"/>
      <c r="BA19" s="39"/>
    </row>
    <row r="20" ht="12.75" customHeight="1">
      <c r="A20" s="105" t="s">
        <v>22</v>
      </c>
      <c r="B20" s="106">
        <v>2005.0</v>
      </c>
      <c r="C20" s="107">
        <v>0.0</v>
      </c>
      <c r="D20" s="108">
        <v>0.0</v>
      </c>
      <c r="E20" s="109">
        <v>0.0</v>
      </c>
      <c r="F20" s="110"/>
      <c r="G20" s="110"/>
      <c r="H20" s="110"/>
      <c r="I20" s="107">
        <v>0.0</v>
      </c>
      <c r="J20" s="108">
        <v>0.0</v>
      </c>
      <c r="K20" s="109">
        <v>0.0</v>
      </c>
      <c r="L20" s="107">
        <v>4.0</v>
      </c>
      <c r="M20" s="108">
        <v>74.0</v>
      </c>
      <c r="N20" s="109">
        <v>3490409.0</v>
      </c>
      <c r="O20" s="107">
        <v>0.0</v>
      </c>
      <c r="P20" s="108">
        <v>0.0</v>
      </c>
      <c r="Q20" s="109">
        <v>0.0</v>
      </c>
      <c r="R20" s="107">
        <v>1.0</v>
      </c>
      <c r="S20" s="108">
        <v>2.0</v>
      </c>
      <c r="T20" s="109">
        <v>280000.0</v>
      </c>
      <c r="U20" s="107">
        <v>0.0</v>
      </c>
      <c r="V20" s="108">
        <v>0.0</v>
      </c>
      <c r="W20" s="109">
        <v>0.0</v>
      </c>
      <c r="X20" s="107">
        <v>0.0</v>
      </c>
      <c r="Y20" s="108">
        <v>0.0</v>
      </c>
      <c r="Z20" s="109">
        <v>0.0</v>
      </c>
      <c r="AA20" s="107">
        <v>1.0</v>
      </c>
      <c r="AB20" s="108">
        <v>15.0</v>
      </c>
      <c r="AC20" s="108">
        <v>146088.0</v>
      </c>
      <c r="AD20" s="111">
        <f t="shared" ref="AD20:AF20" si="19">SUM(C20+I20+L20+O20+R20+U20+X20+AA20)</f>
        <v>6</v>
      </c>
      <c r="AE20" s="108">
        <f t="shared" si="19"/>
        <v>91</v>
      </c>
      <c r="AF20" s="112">
        <f t="shared" si="19"/>
        <v>3916497</v>
      </c>
      <c r="AG20" s="51">
        <f>AE20-'Multi-Family'!AE7</f>
        <v>5</v>
      </c>
      <c r="AH20" s="52">
        <f>AG20/'Multi-Family'!AE7</f>
        <v>0.05813953488</v>
      </c>
      <c r="AI20" s="53">
        <f>AF20-'Multi-Family'!AF7</f>
        <v>-853021</v>
      </c>
      <c r="AJ20" s="52">
        <f>AI20/'Multi-Family'!AF7</f>
        <v>-0.1788484706</v>
      </c>
      <c r="AK20" s="126">
        <f t="shared" si="18"/>
        <v>28405893</v>
      </c>
      <c r="AL20" s="115"/>
      <c r="AM20" s="35"/>
      <c r="AN20" s="35"/>
      <c r="AO20" s="36"/>
      <c r="AP20" s="15"/>
      <c r="AQ20" s="15"/>
      <c r="AR20" s="15"/>
      <c r="AS20" s="15"/>
      <c r="AT20" s="15"/>
      <c r="AU20" s="15"/>
      <c r="AV20" s="15"/>
      <c r="AW20" s="15"/>
      <c r="AX20" s="15"/>
      <c r="AY20" s="15"/>
      <c r="AZ20" s="15"/>
      <c r="BA20" s="15"/>
    </row>
    <row r="21" ht="12.75" customHeight="1">
      <c r="A21" s="105" t="s">
        <v>23</v>
      </c>
      <c r="B21" s="106">
        <v>2005.0</v>
      </c>
      <c r="C21" s="107">
        <v>0.0</v>
      </c>
      <c r="D21" s="108">
        <v>0.0</v>
      </c>
      <c r="E21" s="109">
        <v>0.0</v>
      </c>
      <c r="F21" s="110"/>
      <c r="G21" s="110"/>
      <c r="H21" s="110"/>
      <c r="I21" s="107">
        <v>0.0</v>
      </c>
      <c r="J21" s="108">
        <v>0.0</v>
      </c>
      <c r="K21" s="109">
        <v>0.0</v>
      </c>
      <c r="L21" s="107">
        <v>0.0</v>
      </c>
      <c r="M21" s="108">
        <v>0.0</v>
      </c>
      <c r="N21" s="109">
        <v>0.0</v>
      </c>
      <c r="O21" s="107">
        <v>0.0</v>
      </c>
      <c r="P21" s="108">
        <v>0.0</v>
      </c>
      <c r="Q21" s="109">
        <v>0.0</v>
      </c>
      <c r="R21" s="107">
        <v>0.0</v>
      </c>
      <c r="S21" s="108">
        <v>0.0</v>
      </c>
      <c r="T21" s="109">
        <v>0.0</v>
      </c>
      <c r="U21" s="107">
        <v>0.0</v>
      </c>
      <c r="V21" s="108">
        <v>0.0</v>
      </c>
      <c r="W21" s="109">
        <v>0.0</v>
      </c>
      <c r="X21" s="107">
        <v>0.0</v>
      </c>
      <c r="Y21" s="108">
        <v>0.0</v>
      </c>
      <c r="Z21" s="109">
        <v>0.0</v>
      </c>
      <c r="AA21" s="107">
        <v>1.0</v>
      </c>
      <c r="AB21" s="108">
        <v>2.0</v>
      </c>
      <c r="AC21" s="108">
        <v>104136.0</v>
      </c>
      <c r="AD21" s="111">
        <f t="shared" ref="AD21:AF21" si="20">SUM(C21+I21+L21+O21+R21+U21+X21+AA21)</f>
        <v>1</v>
      </c>
      <c r="AE21" s="108">
        <f t="shared" si="20"/>
        <v>2</v>
      </c>
      <c r="AF21" s="112">
        <f t="shared" si="20"/>
        <v>104136</v>
      </c>
      <c r="AG21" s="51">
        <f>AE21-'Multi-Family'!AE8</f>
        <v>-39</v>
      </c>
      <c r="AH21" s="52">
        <f>AG21/'Multi-Family'!AE8</f>
        <v>-0.9512195122</v>
      </c>
      <c r="AI21" s="53">
        <f>AF21-'Multi-Family'!AF8</f>
        <v>-2075483</v>
      </c>
      <c r="AJ21" s="52">
        <f>AI21/'Multi-Family'!AF8</f>
        <v>-0.9522228426</v>
      </c>
      <c r="AK21" s="126">
        <f t="shared" si="18"/>
        <v>26330410</v>
      </c>
      <c r="AL21" s="115"/>
      <c r="AM21" s="35"/>
      <c r="AN21" s="35"/>
      <c r="AO21" s="36"/>
      <c r="AP21" s="15"/>
      <c r="AQ21" s="15"/>
      <c r="AR21" s="15"/>
      <c r="AS21" s="15"/>
      <c r="AT21" s="15"/>
      <c r="AU21" s="15"/>
      <c r="AV21" s="15"/>
      <c r="AW21" s="15"/>
      <c r="AX21" s="15"/>
      <c r="AY21" s="15"/>
      <c r="AZ21" s="15"/>
      <c r="BA21" s="15"/>
    </row>
    <row r="22" ht="12.75" customHeight="1">
      <c r="A22" s="105" t="s">
        <v>24</v>
      </c>
      <c r="B22" s="106">
        <v>2005.0</v>
      </c>
      <c r="C22" s="107">
        <v>1.0</v>
      </c>
      <c r="D22" s="108">
        <v>2.0</v>
      </c>
      <c r="E22" s="109">
        <v>182000.0</v>
      </c>
      <c r="F22" s="110"/>
      <c r="G22" s="110"/>
      <c r="H22" s="110"/>
      <c r="I22" s="107">
        <v>0.0</v>
      </c>
      <c r="J22" s="108">
        <v>0.0</v>
      </c>
      <c r="K22" s="109">
        <v>0.0</v>
      </c>
      <c r="L22" s="107">
        <v>0.0</v>
      </c>
      <c r="M22" s="108">
        <v>0.0</v>
      </c>
      <c r="N22" s="109">
        <v>0.0</v>
      </c>
      <c r="O22" s="107">
        <v>0.0</v>
      </c>
      <c r="P22" s="108">
        <v>0.0</v>
      </c>
      <c r="Q22" s="109">
        <v>0.0</v>
      </c>
      <c r="R22" s="107">
        <v>0.0</v>
      </c>
      <c r="S22" s="108">
        <v>0.0</v>
      </c>
      <c r="T22" s="109">
        <v>0.0</v>
      </c>
      <c r="U22" s="107">
        <v>0.0</v>
      </c>
      <c r="V22" s="108">
        <v>0.0</v>
      </c>
      <c r="W22" s="109">
        <v>0.0</v>
      </c>
      <c r="X22" s="107">
        <v>0.0</v>
      </c>
      <c r="Y22" s="108">
        <v>0.0</v>
      </c>
      <c r="Z22" s="109">
        <v>0.0</v>
      </c>
      <c r="AA22" s="107">
        <v>0.0</v>
      </c>
      <c r="AB22" s="108">
        <v>0.0</v>
      </c>
      <c r="AC22" s="108">
        <v>0.0</v>
      </c>
      <c r="AD22" s="111">
        <f t="shared" ref="AD22:AF22" si="21">SUM(C22+I22+L22+O22+R22+U22+X22+AA22)</f>
        <v>1</v>
      </c>
      <c r="AE22" s="108">
        <f t="shared" si="21"/>
        <v>2</v>
      </c>
      <c r="AF22" s="112">
        <f t="shared" si="21"/>
        <v>182000</v>
      </c>
      <c r="AG22" s="51">
        <f>AE22-'Multi-Family'!AE9</f>
        <v>-36</v>
      </c>
      <c r="AH22" s="52">
        <f>AG22/'Multi-Family'!AE9</f>
        <v>-0.9473684211</v>
      </c>
      <c r="AI22" s="53">
        <f>AF22-'Multi-Family'!AF9</f>
        <v>-1936412</v>
      </c>
      <c r="AJ22" s="52">
        <f>AI22/'Multi-Family'!AF9</f>
        <v>-0.9140865894</v>
      </c>
      <c r="AK22" s="126">
        <f t="shared" si="18"/>
        <v>24393998</v>
      </c>
      <c r="AL22" s="115"/>
      <c r="AM22" s="35"/>
      <c r="AN22" s="35"/>
      <c r="AO22" s="36"/>
      <c r="AP22" s="36"/>
      <c r="AQ22" s="36"/>
      <c r="AR22" s="36"/>
      <c r="AS22" s="36"/>
      <c r="AT22" s="36"/>
      <c r="AU22" s="36"/>
      <c r="AV22" s="36"/>
      <c r="AW22" s="36"/>
      <c r="AX22" s="36"/>
      <c r="AY22" s="36"/>
      <c r="AZ22" s="36"/>
      <c r="BA22" s="36"/>
    </row>
    <row r="23" ht="12.75" customHeight="1">
      <c r="A23" s="105" t="s">
        <v>25</v>
      </c>
      <c r="B23" s="106">
        <v>2005.0</v>
      </c>
      <c r="C23" s="107">
        <v>0.0</v>
      </c>
      <c r="D23" s="108">
        <v>0.0</v>
      </c>
      <c r="E23" s="109">
        <v>0.0</v>
      </c>
      <c r="F23" s="110"/>
      <c r="G23" s="110"/>
      <c r="H23" s="110"/>
      <c r="I23" s="107">
        <v>1.0</v>
      </c>
      <c r="J23" s="108">
        <v>40.0</v>
      </c>
      <c r="K23" s="109">
        <v>5119200.0</v>
      </c>
      <c r="L23" s="107">
        <v>0.0</v>
      </c>
      <c r="M23" s="108">
        <v>0.0</v>
      </c>
      <c r="N23" s="109">
        <v>0.0</v>
      </c>
      <c r="O23" s="107">
        <v>0.0</v>
      </c>
      <c r="P23" s="108">
        <v>0.0</v>
      </c>
      <c r="Q23" s="109">
        <v>0.0</v>
      </c>
      <c r="R23" s="107">
        <v>0.0</v>
      </c>
      <c r="S23" s="108">
        <v>0.0</v>
      </c>
      <c r="T23" s="109">
        <v>0.0</v>
      </c>
      <c r="U23" s="107">
        <v>0.0</v>
      </c>
      <c r="V23" s="108">
        <v>0.0</v>
      </c>
      <c r="W23" s="109">
        <v>0.0</v>
      </c>
      <c r="X23" s="107">
        <v>0.0</v>
      </c>
      <c r="Y23" s="108">
        <v>0.0</v>
      </c>
      <c r="Z23" s="109">
        <v>0.0</v>
      </c>
      <c r="AA23" s="107">
        <v>1.0</v>
      </c>
      <c r="AB23" s="108">
        <v>2.0</v>
      </c>
      <c r="AC23" s="108">
        <v>106385.0</v>
      </c>
      <c r="AD23" s="111">
        <f t="shared" ref="AD23:AF23" si="22">SUM(C23+I23+L23+O23+R23+U23+X23+AA23)</f>
        <v>2</v>
      </c>
      <c r="AE23" s="108">
        <f t="shared" si="22"/>
        <v>42</v>
      </c>
      <c r="AF23" s="112">
        <f t="shared" si="22"/>
        <v>5225585</v>
      </c>
      <c r="AG23" s="51">
        <f>AE23-'Multi-Family'!AE10</f>
        <v>6</v>
      </c>
      <c r="AH23" s="52">
        <f>AG23/'Multi-Family'!AE10</f>
        <v>0.1666666667</v>
      </c>
      <c r="AI23" s="53">
        <f>AF23-'Multi-Family'!AF10</f>
        <v>3272585</v>
      </c>
      <c r="AJ23" s="52">
        <f>AI23/'Multi-Family'!AF10</f>
        <v>1.675670763</v>
      </c>
      <c r="AK23" s="126">
        <f t="shared" si="18"/>
        <v>27666583</v>
      </c>
      <c r="AL23" s="115"/>
      <c r="AM23" s="35"/>
      <c r="AN23" s="35"/>
      <c r="AO23" s="36"/>
      <c r="AP23" s="36"/>
      <c r="AQ23" s="36"/>
      <c r="AR23" s="36"/>
      <c r="AS23" s="36"/>
      <c r="AT23" s="36"/>
      <c r="AU23" s="36"/>
      <c r="AV23" s="36"/>
      <c r="AW23" s="36"/>
      <c r="AX23" s="36"/>
      <c r="AY23" s="36"/>
      <c r="AZ23" s="36"/>
      <c r="BA23" s="36"/>
    </row>
    <row r="24" ht="12.75" customHeight="1">
      <c r="A24" s="105" t="s">
        <v>26</v>
      </c>
      <c r="B24" s="106">
        <v>2005.0</v>
      </c>
      <c r="C24" s="107">
        <v>0.0</v>
      </c>
      <c r="D24" s="108">
        <v>0.0</v>
      </c>
      <c r="E24" s="109">
        <v>0.0</v>
      </c>
      <c r="F24" s="110"/>
      <c r="G24" s="110"/>
      <c r="H24" s="110"/>
      <c r="I24" s="107">
        <v>5.0</v>
      </c>
      <c r="J24" s="108">
        <v>10.0</v>
      </c>
      <c r="K24" s="109">
        <v>765008.0</v>
      </c>
      <c r="L24" s="107">
        <v>1.0</v>
      </c>
      <c r="M24" s="108">
        <v>8.0</v>
      </c>
      <c r="N24" s="109">
        <v>663754.0</v>
      </c>
      <c r="O24" s="107">
        <v>0.0</v>
      </c>
      <c r="P24" s="108">
        <v>0.0</v>
      </c>
      <c r="Q24" s="109">
        <v>0.0</v>
      </c>
      <c r="R24" s="107">
        <v>0.0</v>
      </c>
      <c r="S24" s="108">
        <v>0.0</v>
      </c>
      <c r="T24" s="109">
        <v>0.0</v>
      </c>
      <c r="U24" s="107">
        <v>0.0</v>
      </c>
      <c r="V24" s="108">
        <v>0.0</v>
      </c>
      <c r="W24" s="109">
        <v>0.0</v>
      </c>
      <c r="X24" s="107">
        <v>0.0</v>
      </c>
      <c r="Y24" s="108">
        <v>0.0</v>
      </c>
      <c r="Z24" s="109">
        <v>0.0</v>
      </c>
      <c r="AA24" s="107">
        <v>1.0</v>
      </c>
      <c r="AB24" s="108">
        <v>2.0</v>
      </c>
      <c r="AC24" s="108">
        <v>103637.0</v>
      </c>
      <c r="AD24" s="111">
        <f t="shared" ref="AD24:AF24" si="23">SUM(C24+I24+L24+O24+R24+U24+X24+AA24)</f>
        <v>7</v>
      </c>
      <c r="AE24" s="108">
        <f t="shared" si="23"/>
        <v>20</v>
      </c>
      <c r="AF24" s="112">
        <f t="shared" si="23"/>
        <v>1532399</v>
      </c>
      <c r="AG24" s="51">
        <f>AE24-'Multi-Family'!AE11</f>
        <v>-144</v>
      </c>
      <c r="AH24" s="52">
        <f>AG24/'Multi-Family'!AE11</f>
        <v>-0.8780487805</v>
      </c>
      <c r="AI24" s="53">
        <f>AF24-'Multi-Family'!AF11</f>
        <v>-10306343</v>
      </c>
      <c r="AJ24" s="52">
        <f>AI24/'Multi-Family'!AF11</f>
        <v>-0.8705606559</v>
      </c>
      <c r="AK24" s="126">
        <f t="shared" si="18"/>
        <v>17360240</v>
      </c>
      <c r="AL24" s="115"/>
      <c r="AM24" s="35"/>
      <c r="AN24" s="35"/>
      <c r="AO24" s="36"/>
      <c r="AP24" s="36"/>
      <c r="AQ24" s="36"/>
      <c r="AR24" s="36"/>
      <c r="AS24" s="36"/>
      <c r="AT24" s="36"/>
      <c r="AU24" s="36"/>
      <c r="AV24" s="36"/>
      <c r="AW24" s="36"/>
      <c r="AX24" s="36"/>
      <c r="AY24" s="36"/>
      <c r="AZ24" s="36"/>
      <c r="BA24" s="36"/>
    </row>
    <row r="25" ht="12.75" customHeight="1">
      <c r="A25" s="105" t="s">
        <v>27</v>
      </c>
      <c r="B25" s="106">
        <v>2005.0</v>
      </c>
      <c r="C25" s="107">
        <v>0.0</v>
      </c>
      <c r="D25" s="108">
        <v>0.0</v>
      </c>
      <c r="E25" s="109">
        <v>0.0</v>
      </c>
      <c r="F25" s="110"/>
      <c r="G25" s="110"/>
      <c r="H25" s="110"/>
      <c r="I25" s="107">
        <v>3.0</v>
      </c>
      <c r="J25" s="108">
        <v>30.0</v>
      </c>
      <c r="K25" s="109">
        <v>1554870.0</v>
      </c>
      <c r="L25" s="107">
        <v>0.0</v>
      </c>
      <c r="M25" s="108">
        <v>0.0</v>
      </c>
      <c r="N25" s="109">
        <v>0.0</v>
      </c>
      <c r="O25" s="107">
        <v>0.0</v>
      </c>
      <c r="P25" s="108">
        <v>0.0</v>
      </c>
      <c r="Q25" s="109">
        <v>0.0</v>
      </c>
      <c r="R25" s="107">
        <v>0.0</v>
      </c>
      <c r="S25" s="108">
        <v>0.0</v>
      </c>
      <c r="T25" s="109">
        <v>0.0</v>
      </c>
      <c r="U25" s="107">
        <v>0.0</v>
      </c>
      <c r="V25" s="108">
        <v>0.0</v>
      </c>
      <c r="W25" s="109">
        <v>0.0</v>
      </c>
      <c r="X25" s="107">
        <v>0.0</v>
      </c>
      <c r="Y25" s="108">
        <v>0.0</v>
      </c>
      <c r="Z25" s="109">
        <v>0.0</v>
      </c>
      <c r="AA25" s="107">
        <v>2.0</v>
      </c>
      <c r="AB25" s="108">
        <v>24.0</v>
      </c>
      <c r="AC25" s="108">
        <v>1904924.0</v>
      </c>
      <c r="AD25" s="111">
        <f t="shared" ref="AD25:AF25" si="24">SUM(C25+I25+L25+O25+R25+U25+X25+AA25)</f>
        <v>5</v>
      </c>
      <c r="AE25" s="108">
        <f t="shared" si="24"/>
        <v>54</v>
      </c>
      <c r="AF25" s="112">
        <f t="shared" si="24"/>
        <v>3459794</v>
      </c>
      <c r="AG25" s="51">
        <f>AE25-'Multi-Family'!AE12</f>
        <v>43</v>
      </c>
      <c r="AH25" s="52">
        <f>AG25/'Multi-Family'!AE12</f>
        <v>3.909090909</v>
      </c>
      <c r="AI25" s="53">
        <f>AF25-'Multi-Family'!AF12</f>
        <v>2954325</v>
      </c>
      <c r="AJ25" s="52">
        <f>AI25/'Multi-Family'!AF12</f>
        <v>5.844720448</v>
      </c>
      <c r="AK25" s="126">
        <f t="shared" si="18"/>
        <v>20314565</v>
      </c>
      <c r="AL25" s="115"/>
      <c r="AM25" s="35"/>
      <c r="AN25" s="35"/>
      <c r="AO25" s="36"/>
      <c r="AP25" s="36"/>
      <c r="AQ25" s="36"/>
      <c r="AR25" s="36"/>
      <c r="AS25" s="36"/>
      <c r="AT25" s="36"/>
      <c r="AU25" s="36"/>
      <c r="AV25" s="36"/>
      <c r="AW25" s="36"/>
      <c r="AX25" s="36"/>
      <c r="AY25" s="36"/>
      <c r="AZ25" s="36"/>
      <c r="BA25" s="36"/>
    </row>
    <row r="26" ht="12.75" customHeight="1">
      <c r="A26" s="105" t="s">
        <v>28</v>
      </c>
      <c r="B26" s="106">
        <v>2005.0</v>
      </c>
      <c r="C26" s="107">
        <v>0.0</v>
      </c>
      <c r="D26" s="108">
        <v>0.0</v>
      </c>
      <c r="E26" s="109">
        <v>0.0</v>
      </c>
      <c r="F26" s="110"/>
      <c r="G26" s="110"/>
      <c r="H26" s="110"/>
      <c r="I26" s="107">
        <v>8.0</v>
      </c>
      <c r="J26" s="108">
        <v>239.0</v>
      </c>
      <c r="K26" s="109">
        <v>1.1411466E7</v>
      </c>
      <c r="L26" s="107">
        <v>2.0</v>
      </c>
      <c r="M26" s="108">
        <v>4.0</v>
      </c>
      <c r="N26" s="109">
        <v>628466.0</v>
      </c>
      <c r="O26" s="107">
        <v>0.0</v>
      </c>
      <c r="P26" s="108">
        <v>0.0</v>
      </c>
      <c r="Q26" s="109">
        <v>0.0</v>
      </c>
      <c r="R26" s="107">
        <v>0.0</v>
      </c>
      <c r="S26" s="108">
        <v>0.0</v>
      </c>
      <c r="T26" s="109">
        <v>0.0</v>
      </c>
      <c r="U26" s="107">
        <v>0.0</v>
      </c>
      <c r="V26" s="108">
        <v>0.0</v>
      </c>
      <c r="W26" s="109">
        <v>0.0</v>
      </c>
      <c r="X26" s="107">
        <v>0.0</v>
      </c>
      <c r="Y26" s="108">
        <v>0.0</v>
      </c>
      <c r="Z26" s="109">
        <v>0.0</v>
      </c>
      <c r="AA26" s="107">
        <v>0.0</v>
      </c>
      <c r="AB26" s="108">
        <v>0.0</v>
      </c>
      <c r="AC26" s="108">
        <v>0.0</v>
      </c>
      <c r="AD26" s="111">
        <f t="shared" ref="AD26:AF26" si="25">SUM(C26+I26+L26+O26+R26+U26+X26+AA26)</f>
        <v>10</v>
      </c>
      <c r="AE26" s="108">
        <f t="shared" si="25"/>
        <v>243</v>
      </c>
      <c r="AF26" s="112">
        <f t="shared" si="25"/>
        <v>12039932</v>
      </c>
      <c r="AG26" s="51">
        <f>AE26-'Multi-Family'!AE13</f>
        <v>217</v>
      </c>
      <c r="AH26" s="52">
        <f>AG26/'Multi-Family'!AE13</f>
        <v>8.346153846</v>
      </c>
      <c r="AI26" s="53">
        <f>AF26-'Multi-Family'!AF13</f>
        <v>10856300</v>
      </c>
      <c r="AJ26" s="52">
        <f>AI26/'Multi-Family'!AF13</f>
        <v>9.172023061</v>
      </c>
      <c r="AK26" s="126">
        <f t="shared" si="18"/>
        <v>31170865</v>
      </c>
      <c r="AL26" s="115"/>
      <c r="AM26" s="35"/>
      <c r="AN26" s="35"/>
      <c r="AO26" s="36"/>
      <c r="AP26" s="36"/>
      <c r="AQ26" s="36"/>
      <c r="AR26" s="36"/>
      <c r="AS26" s="36"/>
      <c r="AT26" s="36"/>
      <c r="AU26" s="36"/>
      <c r="AV26" s="36"/>
      <c r="AW26" s="36"/>
      <c r="AX26" s="36"/>
      <c r="AY26" s="36"/>
      <c r="AZ26" s="36"/>
      <c r="BA26" s="36"/>
    </row>
    <row r="27" ht="12.75" customHeight="1">
      <c r="A27" s="105" t="s">
        <v>29</v>
      </c>
      <c r="B27" s="106">
        <v>2005.0</v>
      </c>
      <c r="C27" s="107">
        <v>0.0</v>
      </c>
      <c r="D27" s="108">
        <v>0.0</v>
      </c>
      <c r="E27" s="109">
        <v>0.0</v>
      </c>
      <c r="F27" s="110"/>
      <c r="G27" s="110"/>
      <c r="H27" s="110"/>
      <c r="I27" s="107">
        <v>11.0</v>
      </c>
      <c r="J27" s="108">
        <v>50.0</v>
      </c>
      <c r="K27" s="109">
        <v>2224520.0</v>
      </c>
      <c r="L27" s="107">
        <v>2.0</v>
      </c>
      <c r="M27" s="108">
        <v>4.0</v>
      </c>
      <c r="N27" s="109">
        <v>460190.0</v>
      </c>
      <c r="O27" s="107">
        <v>0.0</v>
      </c>
      <c r="P27" s="108">
        <v>0.0</v>
      </c>
      <c r="Q27" s="109">
        <v>0.0</v>
      </c>
      <c r="R27" s="107">
        <v>0.0</v>
      </c>
      <c r="S27" s="108">
        <v>0.0</v>
      </c>
      <c r="T27" s="109">
        <v>0.0</v>
      </c>
      <c r="U27" s="107">
        <v>0.0</v>
      </c>
      <c r="V27" s="108">
        <v>0.0</v>
      </c>
      <c r="W27" s="109">
        <v>0.0</v>
      </c>
      <c r="X27" s="107">
        <v>0.0</v>
      </c>
      <c r="Y27" s="108">
        <v>0.0</v>
      </c>
      <c r="Z27" s="109">
        <v>0.0</v>
      </c>
      <c r="AA27" s="107">
        <v>0.0</v>
      </c>
      <c r="AB27" s="108">
        <v>0.0</v>
      </c>
      <c r="AC27" s="108">
        <v>0.0</v>
      </c>
      <c r="AD27" s="111">
        <f t="shared" ref="AD27:AF27" si="26">SUM(C27+I27+L27+O27+R27+U27+X27+AA27)</f>
        <v>13</v>
      </c>
      <c r="AE27" s="108">
        <f t="shared" si="26"/>
        <v>54</v>
      </c>
      <c r="AF27" s="112">
        <f t="shared" si="26"/>
        <v>2684710</v>
      </c>
      <c r="AG27" s="51">
        <f>AE27-'Multi-Family'!AE14</f>
        <v>-191</v>
      </c>
      <c r="AH27" s="52">
        <f>AG27/'Multi-Family'!AE14</f>
        <v>-0.7795918367</v>
      </c>
      <c r="AI27" s="53">
        <f>AF27-'Multi-Family'!AF14</f>
        <v>-13199757</v>
      </c>
      <c r="AJ27" s="52">
        <f>AI27/'Multi-Family'!AF14</f>
        <v>-0.8309852008</v>
      </c>
      <c r="AK27" s="126">
        <f t="shared" si="18"/>
        <v>17971108</v>
      </c>
      <c r="AL27" s="115"/>
      <c r="AM27" s="35"/>
      <c r="AN27" s="35"/>
      <c r="AO27" s="36"/>
      <c r="AP27" s="36"/>
      <c r="AQ27" s="36"/>
      <c r="AR27" s="36"/>
      <c r="AS27" s="36"/>
      <c r="AT27" s="36"/>
      <c r="AU27" s="36"/>
      <c r="AV27" s="36"/>
      <c r="AW27" s="36"/>
      <c r="AX27" s="36"/>
      <c r="AY27" s="36"/>
      <c r="AZ27" s="36"/>
      <c r="BA27" s="36"/>
    </row>
    <row r="28" ht="12.75" customHeight="1">
      <c r="A28" s="105" t="s">
        <v>30</v>
      </c>
      <c r="B28" s="106">
        <v>2005.0</v>
      </c>
      <c r="C28" s="107">
        <v>0.0</v>
      </c>
      <c r="D28" s="108">
        <v>0.0</v>
      </c>
      <c r="E28" s="109">
        <v>0.0</v>
      </c>
      <c r="F28" s="110"/>
      <c r="G28" s="110"/>
      <c r="H28" s="110"/>
      <c r="I28" s="107">
        <v>0.0</v>
      </c>
      <c r="J28" s="108">
        <v>0.0</v>
      </c>
      <c r="K28" s="109">
        <v>0.0</v>
      </c>
      <c r="L28" s="107">
        <v>1.0</v>
      </c>
      <c r="M28" s="108">
        <v>2.0</v>
      </c>
      <c r="N28" s="109">
        <v>220670.0</v>
      </c>
      <c r="O28" s="107">
        <v>0.0</v>
      </c>
      <c r="P28" s="108">
        <v>0.0</v>
      </c>
      <c r="Q28" s="109">
        <v>0.0</v>
      </c>
      <c r="R28" s="107">
        <v>0.0</v>
      </c>
      <c r="S28" s="108">
        <v>0.0</v>
      </c>
      <c r="T28" s="109">
        <v>0.0</v>
      </c>
      <c r="U28" s="107">
        <v>0.0</v>
      </c>
      <c r="V28" s="108">
        <v>0.0</v>
      </c>
      <c r="W28" s="109">
        <v>0.0</v>
      </c>
      <c r="X28" s="107">
        <v>0.0</v>
      </c>
      <c r="Y28" s="108">
        <v>0.0</v>
      </c>
      <c r="Z28" s="109">
        <v>0.0</v>
      </c>
      <c r="AA28" s="107">
        <v>0.0</v>
      </c>
      <c r="AB28" s="108">
        <v>0.0</v>
      </c>
      <c r="AC28" s="108">
        <v>0.0</v>
      </c>
      <c r="AD28" s="111">
        <f t="shared" ref="AD28:AF28" si="27">SUM(C28+I28+L28+O28+R28+U28+X28+AA28)</f>
        <v>1</v>
      </c>
      <c r="AE28" s="108">
        <f t="shared" si="27"/>
        <v>2</v>
      </c>
      <c r="AF28" s="112">
        <f t="shared" si="27"/>
        <v>220670</v>
      </c>
      <c r="AG28" s="51">
        <f>AE28-'Multi-Family'!AE15</f>
        <v>0</v>
      </c>
      <c r="AH28" s="52">
        <f>AG28/'Multi-Family'!AE15</f>
        <v>0</v>
      </c>
      <c r="AI28" s="53">
        <f>AF28-'Multi-Family'!AF15</f>
        <v>38670</v>
      </c>
      <c r="AJ28" s="52">
        <f>AI28/'Multi-Family'!AF15</f>
        <v>0.2124725275</v>
      </c>
      <c r="AK28" s="126">
        <f t="shared" si="18"/>
        <v>18009778</v>
      </c>
      <c r="AL28" s="115"/>
      <c r="AM28" s="35"/>
      <c r="AN28" s="35"/>
      <c r="AO28" s="36"/>
      <c r="AP28" s="36"/>
      <c r="AQ28" s="36"/>
      <c r="AR28" s="36"/>
      <c r="AS28" s="36"/>
      <c r="AT28" s="36"/>
      <c r="AU28" s="36"/>
      <c r="AV28" s="36"/>
      <c r="AW28" s="36"/>
      <c r="AX28" s="36"/>
      <c r="AY28" s="36"/>
      <c r="AZ28" s="36"/>
      <c r="BA28" s="36"/>
    </row>
    <row r="29" ht="12.75" customHeight="1">
      <c r="A29" s="116" t="s">
        <v>31</v>
      </c>
      <c r="B29" s="117">
        <v>2005.0</v>
      </c>
      <c r="C29" s="127">
        <f t="shared" ref="C29:E29" si="28">SUM(C17:C28)</f>
        <v>1</v>
      </c>
      <c r="D29" s="123">
        <f t="shared" si="28"/>
        <v>2</v>
      </c>
      <c r="E29" s="128">
        <f t="shared" si="28"/>
        <v>182000</v>
      </c>
      <c r="F29" s="121"/>
      <c r="G29" s="121"/>
      <c r="H29" s="121"/>
      <c r="I29" s="127">
        <f t="shared" ref="I29:AG29" si="29">SUM(I17:I28)</f>
        <v>58</v>
      </c>
      <c r="J29" s="123">
        <f t="shared" si="29"/>
        <v>676</v>
      </c>
      <c r="K29" s="128">
        <f t="shared" si="29"/>
        <v>36934890</v>
      </c>
      <c r="L29" s="127">
        <f t="shared" si="29"/>
        <v>20</v>
      </c>
      <c r="M29" s="123">
        <f t="shared" si="29"/>
        <v>332</v>
      </c>
      <c r="N29" s="128">
        <f t="shared" si="29"/>
        <v>22328909</v>
      </c>
      <c r="O29" s="127">
        <f t="shared" si="29"/>
        <v>1</v>
      </c>
      <c r="P29" s="123">
        <f t="shared" si="29"/>
        <v>2</v>
      </c>
      <c r="Q29" s="128">
        <f t="shared" si="29"/>
        <v>162000</v>
      </c>
      <c r="R29" s="127">
        <f t="shared" si="29"/>
        <v>2</v>
      </c>
      <c r="S29" s="123">
        <f t="shared" si="29"/>
        <v>4</v>
      </c>
      <c r="T29" s="128">
        <f t="shared" si="29"/>
        <v>471692</v>
      </c>
      <c r="U29" s="127">
        <f t="shared" si="29"/>
        <v>0</v>
      </c>
      <c r="V29" s="123">
        <f t="shared" si="29"/>
        <v>0</v>
      </c>
      <c r="W29" s="128">
        <f t="shared" si="29"/>
        <v>0</v>
      </c>
      <c r="X29" s="127">
        <f t="shared" si="29"/>
        <v>0</v>
      </c>
      <c r="Y29" s="123">
        <f t="shared" si="29"/>
        <v>0</v>
      </c>
      <c r="Z29" s="128">
        <f t="shared" si="29"/>
        <v>0</v>
      </c>
      <c r="AA29" s="127">
        <f t="shared" si="29"/>
        <v>6</v>
      </c>
      <c r="AB29" s="123">
        <f t="shared" si="29"/>
        <v>45</v>
      </c>
      <c r="AC29" s="123">
        <f t="shared" si="29"/>
        <v>2365170</v>
      </c>
      <c r="AD29" s="122">
        <f t="shared" si="29"/>
        <v>88</v>
      </c>
      <c r="AE29" s="123">
        <f t="shared" si="29"/>
        <v>1061</v>
      </c>
      <c r="AF29" s="124">
        <f t="shared" si="29"/>
        <v>62444661</v>
      </c>
      <c r="AG29" s="54">
        <f t="shared" si="29"/>
        <v>296</v>
      </c>
      <c r="AH29" s="55">
        <f>AG29/'Multi-Family'!AE16</f>
        <v>0.3869281046</v>
      </c>
      <c r="AI29" s="56">
        <f>SUM(AI17:AI28)</f>
        <v>18009778</v>
      </c>
      <c r="AJ29" s="55">
        <f>AI29/'Multi-Family'!AF16</f>
        <v>0.4053071998</v>
      </c>
      <c r="AK29" s="129">
        <f t="shared" ref="AK29:AK30" si="31">AI29</f>
        <v>18009778</v>
      </c>
      <c r="AL29" s="115"/>
      <c r="AM29" s="37"/>
      <c r="AN29" s="37"/>
      <c r="AO29" s="15"/>
      <c r="AP29" s="15"/>
      <c r="AQ29" s="15"/>
      <c r="AR29" s="15"/>
      <c r="AS29" s="15"/>
      <c r="AT29" s="15"/>
      <c r="AU29" s="15"/>
      <c r="AV29" s="15"/>
      <c r="AW29" s="15"/>
      <c r="AX29" s="15"/>
      <c r="AY29" s="15"/>
      <c r="AZ29" s="15"/>
      <c r="BA29" s="15"/>
    </row>
    <row r="30" ht="12.75" customHeight="1">
      <c r="A30" s="105" t="s">
        <v>19</v>
      </c>
      <c r="B30" s="106">
        <v>2006.0</v>
      </c>
      <c r="C30" s="107">
        <v>0.0</v>
      </c>
      <c r="D30" s="108">
        <v>0.0</v>
      </c>
      <c r="E30" s="109">
        <v>0.0</v>
      </c>
      <c r="F30" s="110"/>
      <c r="G30" s="110"/>
      <c r="H30" s="110"/>
      <c r="I30" s="107">
        <v>3.0</v>
      </c>
      <c r="J30" s="108">
        <v>6.0</v>
      </c>
      <c r="K30" s="109">
        <v>657991.0</v>
      </c>
      <c r="L30" s="107">
        <v>0.0</v>
      </c>
      <c r="M30" s="108">
        <v>0.0</v>
      </c>
      <c r="N30" s="109">
        <v>0.0</v>
      </c>
      <c r="O30" s="107">
        <v>0.0</v>
      </c>
      <c r="P30" s="108">
        <v>0.0</v>
      </c>
      <c r="Q30" s="109">
        <v>0.0</v>
      </c>
      <c r="R30" s="107">
        <v>0.0</v>
      </c>
      <c r="S30" s="108">
        <v>0.0</v>
      </c>
      <c r="T30" s="109">
        <v>0.0</v>
      </c>
      <c r="U30" s="107">
        <v>0.0</v>
      </c>
      <c r="V30" s="108">
        <v>0.0</v>
      </c>
      <c r="W30" s="109">
        <v>0.0</v>
      </c>
      <c r="X30" s="107">
        <v>0.0</v>
      </c>
      <c r="Y30" s="108">
        <v>0.0</v>
      </c>
      <c r="Z30" s="109">
        <v>0.0</v>
      </c>
      <c r="AA30" s="107">
        <v>0.0</v>
      </c>
      <c r="AB30" s="108">
        <v>0.0</v>
      </c>
      <c r="AC30" s="108">
        <v>0.0</v>
      </c>
      <c r="AD30" s="111">
        <f t="shared" ref="AD30:AF30" si="30">SUM(C30+I30+L30+O30+R30+U30+X30+AA30)</f>
        <v>3</v>
      </c>
      <c r="AE30" s="108">
        <f t="shared" si="30"/>
        <v>6</v>
      </c>
      <c r="AF30" s="112">
        <f t="shared" si="30"/>
        <v>657991</v>
      </c>
      <c r="AG30" s="51">
        <f>AE30-'Multi-Family'!AE17</f>
        <v>-243</v>
      </c>
      <c r="AH30" s="52">
        <f>AG30/'Multi-Family'!AE17</f>
        <v>-0.9759036145</v>
      </c>
      <c r="AI30" s="53">
        <f>AF30-'Multi-Family'!AF17</f>
        <v>-16920063</v>
      </c>
      <c r="AJ30" s="52">
        <f>AI30/'Multi-Family'!AF17</f>
        <v>-0.9625674719</v>
      </c>
      <c r="AK30" s="126">
        <f t="shared" si="31"/>
        <v>-16920063</v>
      </c>
      <c r="AL30" s="115"/>
      <c r="AM30" s="35"/>
      <c r="AN30" s="35"/>
      <c r="AO30" s="36"/>
      <c r="AP30" s="37"/>
      <c r="AQ30" s="37"/>
      <c r="AR30" s="37"/>
      <c r="AS30" s="37"/>
      <c r="AT30" s="37"/>
      <c r="AU30" s="37"/>
      <c r="AV30" s="37"/>
      <c r="AW30" s="37"/>
      <c r="AX30" s="37"/>
      <c r="AY30" s="37"/>
      <c r="AZ30" s="37"/>
      <c r="BA30" s="37"/>
    </row>
    <row r="31" ht="12.75" customHeight="1">
      <c r="A31" s="105" t="s">
        <v>20</v>
      </c>
      <c r="B31" s="106">
        <v>2006.0</v>
      </c>
      <c r="C31" s="107">
        <v>1.0</v>
      </c>
      <c r="D31" s="108">
        <v>2.0</v>
      </c>
      <c r="E31" s="109">
        <v>157000.0</v>
      </c>
      <c r="F31" s="110"/>
      <c r="G31" s="110"/>
      <c r="H31" s="110"/>
      <c r="I31" s="107">
        <v>0.0</v>
      </c>
      <c r="J31" s="108">
        <v>0.0</v>
      </c>
      <c r="K31" s="109">
        <v>0.0</v>
      </c>
      <c r="L31" s="107">
        <v>11.0</v>
      </c>
      <c r="M31" s="108">
        <v>22.0</v>
      </c>
      <c r="N31" s="109">
        <v>1334442.0</v>
      </c>
      <c r="O31" s="107">
        <v>0.0</v>
      </c>
      <c r="P31" s="108">
        <v>0.0</v>
      </c>
      <c r="Q31" s="109">
        <v>0.0</v>
      </c>
      <c r="R31" s="107">
        <v>0.0</v>
      </c>
      <c r="S31" s="108">
        <v>0.0</v>
      </c>
      <c r="T31" s="109">
        <v>0.0</v>
      </c>
      <c r="U31" s="107">
        <v>0.0</v>
      </c>
      <c r="V31" s="108">
        <v>0.0</v>
      </c>
      <c r="W31" s="109">
        <v>0.0</v>
      </c>
      <c r="X31" s="107">
        <v>1.0</v>
      </c>
      <c r="Y31" s="108">
        <v>2.0</v>
      </c>
      <c r="Z31" s="109">
        <v>180643.0</v>
      </c>
      <c r="AA31" s="107">
        <v>0.0</v>
      </c>
      <c r="AB31" s="108">
        <v>0.0</v>
      </c>
      <c r="AC31" s="108">
        <v>0.0</v>
      </c>
      <c r="AD31" s="111">
        <f t="shared" ref="AD31:AF31" si="32">SUM(C31+I31+L31+O31+R31+U31+X31+AA31)</f>
        <v>13</v>
      </c>
      <c r="AE31" s="108">
        <f t="shared" si="32"/>
        <v>26</v>
      </c>
      <c r="AF31" s="112">
        <f t="shared" si="32"/>
        <v>1672085</v>
      </c>
      <c r="AG31" s="51">
        <f>AE31-'Multi-Family'!AE18</f>
        <v>-106</v>
      </c>
      <c r="AH31" s="52">
        <f>AG31/'Multi-Family'!AE18</f>
        <v>-0.803030303</v>
      </c>
      <c r="AI31" s="53">
        <f>AF31-'Multi-Family'!AF18</f>
        <v>-4852173</v>
      </c>
      <c r="AJ31" s="52">
        <f>AI31/'Multi-Family'!AF18</f>
        <v>-0.7437126184</v>
      </c>
      <c r="AK31" s="126">
        <f t="shared" ref="AK31:AK41" si="34">AK30+AI31</f>
        <v>-21772236</v>
      </c>
      <c r="AL31" s="115"/>
      <c r="AM31" s="35"/>
      <c r="AN31" s="35"/>
      <c r="AO31" s="36"/>
      <c r="AP31" s="37"/>
      <c r="AQ31" s="37"/>
      <c r="AR31" s="37"/>
      <c r="AS31" s="37"/>
      <c r="AT31" s="37"/>
      <c r="AU31" s="37"/>
      <c r="AV31" s="37"/>
      <c r="AW31" s="37"/>
      <c r="AX31" s="37"/>
      <c r="AY31" s="37"/>
      <c r="AZ31" s="37"/>
      <c r="BA31" s="37"/>
    </row>
    <row r="32" ht="12.75" customHeight="1">
      <c r="A32" s="105" t="s">
        <v>21</v>
      </c>
      <c r="B32" s="106">
        <v>2006.0</v>
      </c>
      <c r="C32" s="107">
        <v>0.0</v>
      </c>
      <c r="D32" s="108">
        <v>0.0</v>
      </c>
      <c r="E32" s="109">
        <v>0.0</v>
      </c>
      <c r="F32" s="110"/>
      <c r="G32" s="110"/>
      <c r="H32" s="110"/>
      <c r="I32" s="107">
        <v>8.0</v>
      </c>
      <c r="J32" s="108">
        <v>97.0</v>
      </c>
      <c r="K32" s="109">
        <v>4699120.0</v>
      </c>
      <c r="L32" s="107">
        <v>2.0</v>
      </c>
      <c r="M32" s="108">
        <v>48.0</v>
      </c>
      <c r="N32" s="109">
        <v>2404800.0</v>
      </c>
      <c r="O32" s="107">
        <v>0.0</v>
      </c>
      <c r="P32" s="108">
        <v>0.0</v>
      </c>
      <c r="Q32" s="109">
        <v>0.0</v>
      </c>
      <c r="R32" s="107">
        <v>0.0</v>
      </c>
      <c r="S32" s="108">
        <v>0.0</v>
      </c>
      <c r="T32" s="109">
        <v>0.0</v>
      </c>
      <c r="U32" s="107">
        <v>0.0</v>
      </c>
      <c r="V32" s="108">
        <v>0.0</v>
      </c>
      <c r="W32" s="109">
        <v>0.0</v>
      </c>
      <c r="X32" s="107">
        <v>0.0</v>
      </c>
      <c r="Y32" s="108">
        <v>0.0</v>
      </c>
      <c r="Z32" s="109">
        <v>0.0</v>
      </c>
      <c r="AA32" s="107">
        <v>0.0</v>
      </c>
      <c r="AB32" s="108">
        <v>0.0</v>
      </c>
      <c r="AC32" s="108">
        <v>0.0</v>
      </c>
      <c r="AD32" s="111">
        <f t="shared" ref="AD32:AF32" si="33">SUM(C32+I32+L32+O32+R32+U32+X32+AA32)</f>
        <v>10</v>
      </c>
      <c r="AE32" s="108">
        <f t="shared" si="33"/>
        <v>145</v>
      </c>
      <c r="AF32" s="112">
        <f t="shared" si="33"/>
        <v>7103920</v>
      </c>
      <c r="AG32" s="51">
        <f>AE32-'Multi-Family'!AE19</f>
        <v>-25</v>
      </c>
      <c r="AH32" s="52">
        <f>AG32/'Multi-Family'!AE19</f>
        <v>-0.1470588235</v>
      </c>
      <c r="AI32" s="53">
        <f>AF32-'Multi-Family'!AF19</f>
        <v>-1872706</v>
      </c>
      <c r="AJ32" s="52">
        <f>AI32/'Multi-Family'!AF19</f>
        <v>-0.2086202544</v>
      </c>
      <c r="AK32" s="126">
        <f t="shared" si="34"/>
        <v>-23644942</v>
      </c>
      <c r="AL32" s="115"/>
      <c r="AM32" s="35"/>
      <c r="AN32" s="35"/>
      <c r="AO32" s="38"/>
      <c r="AP32" s="39"/>
      <c r="AQ32" s="39"/>
      <c r="AR32" s="39"/>
      <c r="AS32" s="39"/>
      <c r="AT32" s="39"/>
      <c r="AU32" s="39"/>
      <c r="AV32" s="39"/>
      <c r="AW32" s="39"/>
      <c r="AX32" s="39"/>
      <c r="AY32" s="39"/>
      <c r="AZ32" s="39"/>
      <c r="BA32" s="39"/>
    </row>
    <row r="33" ht="12.75" customHeight="1">
      <c r="A33" s="105" t="s">
        <v>22</v>
      </c>
      <c r="B33" s="106">
        <v>2006.0</v>
      </c>
      <c r="C33" s="107">
        <v>0.0</v>
      </c>
      <c r="D33" s="108">
        <v>0.0</v>
      </c>
      <c r="E33" s="109">
        <v>0.0</v>
      </c>
      <c r="F33" s="110"/>
      <c r="G33" s="110"/>
      <c r="H33" s="110"/>
      <c r="I33" s="107">
        <v>6.0</v>
      </c>
      <c r="J33" s="108">
        <v>12.0</v>
      </c>
      <c r="K33" s="109">
        <v>866232.0</v>
      </c>
      <c r="L33" s="107">
        <v>0.0</v>
      </c>
      <c r="M33" s="108">
        <v>0.0</v>
      </c>
      <c r="N33" s="109">
        <v>0.0</v>
      </c>
      <c r="O33" s="107">
        <v>0.0</v>
      </c>
      <c r="P33" s="108">
        <v>0.0</v>
      </c>
      <c r="Q33" s="109">
        <v>0.0</v>
      </c>
      <c r="R33" s="107">
        <v>0.0</v>
      </c>
      <c r="S33" s="108">
        <v>0.0</v>
      </c>
      <c r="T33" s="109">
        <v>0.0</v>
      </c>
      <c r="U33" s="107">
        <v>0.0</v>
      </c>
      <c r="V33" s="108">
        <v>0.0</v>
      </c>
      <c r="W33" s="109">
        <v>0.0</v>
      </c>
      <c r="X33" s="107">
        <v>0.0</v>
      </c>
      <c r="Y33" s="108">
        <v>0.0</v>
      </c>
      <c r="Z33" s="109">
        <v>0.0</v>
      </c>
      <c r="AA33" s="107">
        <v>0.0</v>
      </c>
      <c r="AB33" s="108">
        <v>0.0</v>
      </c>
      <c r="AC33" s="108">
        <v>0.0</v>
      </c>
      <c r="AD33" s="111">
        <f t="shared" ref="AD33:AF33" si="35">SUM(C33+I33+L33+O33+R33+U33+X33+AA33)</f>
        <v>6</v>
      </c>
      <c r="AE33" s="108">
        <f t="shared" si="35"/>
        <v>12</v>
      </c>
      <c r="AF33" s="112">
        <f t="shared" si="35"/>
        <v>866232</v>
      </c>
      <c r="AG33" s="51">
        <f>AE33-'Multi-Family'!AE20</f>
        <v>-79</v>
      </c>
      <c r="AH33" s="52">
        <f>AG33/'Multi-Family'!AE20</f>
        <v>-0.8681318681</v>
      </c>
      <c r="AI33" s="53">
        <f>AF33-'Multi-Family'!AF20</f>
        <v>-3050265</v>
      </c>
      <c r="AJ33" s="52">
        <f>AI33/'Multi-Family'!AF20</f>
        <v>-0.7788248019</v>
      </c>
      <c r="AK33" s="126">
        <f t="shared" si="34"/>
        <v>-26695207</v>
      </c>
      <c r="AL33" s="115"/>
      <c r="AM33" s="35"/>
      <c r="AN33" s="35"/>
      <c r="AO33" s="36"/>
      <c r="AP33" s="15"/>
      <c r="AQ33" s="15"/>
      <c r="AR33" s="15"/>
      <c r="AS33" s="15"/>
      <c r="AT33" s="15"/>
      <c r="AU33" s="15"/>
      <c r="AV33" s="15"/>
      <c r="AW33" s="15"/>
      <c r="AX33" s="15"/>
      <c r="AY33" s="15"/>
      <c r="AZ33" s="15"/>
      <c r="BA33" s="15"/>
    </row>
    <row r="34" ht="12.75" customHeight="1">
      <c r="A34" s="105" t="s">
        <v>23</v>
      </c>
      <c r="B34" s="106">
        <v>2006.0</v>
      </c>
      <c r="C34" s="107">
        <v>0.0</v>
      </c>
      <c r="D34" s="108">
        <v>0.0</v>
      </c>
      <c r="E34" s="109">
        <v>0.0</v>
      </c>
      <c r="F34" s="110"/>
      <c r="G34" s="110"/>
      <c r="H34" s="110"/>
      <c r="I34" s="107">
        <v>2.0</v>
      </c>
      <c r="J34" s="108">
        <v>21.0</v>
      </c>
      <c r="K34" s="109">
        <v>752860.0</v>
      </c>
      <c r="L34" s="107">
        <v>0.0</v>
      </c>
      <c r="M34" s="108">
        <v>0.0</v>
      </c>
      <c r="N34" s="109">
        <v>0.0</v>
      </c>
      <c r="O34" s="107">
        <v>1.0</v>
      </c>
      <c r="P34" s="108">
        <v>2.0</v>
      </c>
      <c r="Q34" s="109">
        <v>148000.0</v>
      </c>
      <c r="R34" s="107">
        <v>0.0</v>
      </c>
      <c r="S34" s="108">
        <v>0.0</v>
      </c>
      <c r="T34" s="109">
        <v>0.0</v>
      </c>
      <c r="U34" s="107">
        <v>0.0</v>
      </c>
      <c r="V34" s="108">
        <v>0.0</v>
      </c>
      <c r="W34" s="109">
        <v>0.0</v>
      </c>
      <c r="X34" s="107">
        <v>0.0</v>
      </c>
      <c r="Y34" s="108">
        <v>0.0</v>
      </c>
      <c r="Z34" s="109">
        <v>0.0</v>
      </c>
      <c r="AA34" s="107">
        <v>4.0</v>
      </c>
      <c r="AB34" s="108">
        <v>20.0</v>
      </c>
      <c r="AC34" s="108">
        <v>1794668.0</v>
      </c>
      <c r="AD34" s="111">
        <f t="shared" ref="AD34:AF34" si="36">SUM(C34+I34+L34+O34+R34+U34+X34+AA34)</f>
        <v>7</v>
      </c>
      <c r="AE34" s="108">
        <f t="shared" si="36"/>
        <v>43</v>
      </c>
      <c r="AF34" s="112">
        <f t="shared" si="36"/>
        <v>2695528</v>
      </c>
      <c r="AG34" s="51">
        <f>AE34-'Multi-Family'!AE21</f>
        <v>41</v>
      </c>
      <c r="AH34" s="52">
        <f>AG34/'Multi-Family'!AE21</f>
        <v>20.5</v>
      </c>
      <c r="AI34" s="53">
        <f>AF34-'Multi-Family'!AF21</f>
        <v>2591392</v>
      </c>
      <c r="AJ34" s="52">
        <f>AI34/'Multi-Family'!AF21</f>
        <v>24.88468925</v>
      </c>
      <c r="AK34" s="126">
        <f t="shared" si="34"/>
        <v>-24103815</v>
      </c>
      <c r="AL34" s="115"/>
      <c r="AM34" s="35"/>
      <c r="AN34" s="35"/>
      <c r="AO34" s="36"/>
      <c r="AP34" s="15"/>
      <c r="AQ34" s="15"/>
      <c r="AR34" s="15"/>
      <c r="AS34" s="15"/>
      <c r="AT34" s="15"/>
      <c r="AU34" s="15"/>
      <c r="AV34" s="15"/>
      <c r="AW34" s="15"/>
      <c r="AX34" s="15"/>
      <c r="AY34" s="15"/>
      <c r="AZ34" s="15"/>
      <c r="BA34" s="15"/>
    </row>
    <row r="35" ht="12.75" customHeight="1">
      <c r="A35" s="105" t="s">
        <v>24</v>
      </c>
      <c r="B35" s="106">
        <v>2006.0</v>
      </c>
      <c r="C35" s="107">
        <v>0.0</v>
      </c>
      <c r="D35" s="108">
        <v>0.0</v>
      </c>
      <c r="E35" s="109">
        <v>0.0</v>
      </c>
      <c r="F35" s="110"/>
      <c r="G35" s="110"/>
      <c r="H35" s="110"/>
      <c r="I35" s="107">
        <v>3.0</v>
      </c>
      <c r="J35" s="108">
        <v>129.0</v>
      </c>
      <c r="K35" s="109">
        <v>5137500.0</v>
      </c>
      <c r="L35" s="107">
        <v>2.0</v>
      </c>
      <c r="M35" s="108">
        <v>4.0</v>
      </c>
      <c r="N35" s="109">
        <v>220670.0</v>
      </c>
      <c r="O35" s="107">
        <v>0.0</v>
      </c>
      <c r="P35" s="108">
        <v>0.0</v>
      </c>
      <c r="Q35" s="109">
        <v>0.0</v>
      </c>
      <c r="R35" s="107">
        <v>0.0</v>
      </c>
      <c r="S35" s="108">
        <v>0.0</v>
      </c>
      <c r="T35" s="109">
        <v>0.0</v>
      </c>
      <c r="U35" s="107">
        <v>0.0</v>
      </c>
      <c r="V35" s="108">
        <v>0.0</v>
      </c>
      <c r="W35" s="109">
        <v>0.0</v>
      </c>
      <c r="X35" s="107">
        <v>0.0</v>
      </c>
      <c r="Y35" s="108">
        <v>0.0</v>
      </c>
      <c r="Z35" s="109">
        <v>0.0</v>
      </c>
      <c r="AA35" s="107">
        <v>0.0</v>
      </c>
      <c r="AB35" s="108">
        <v>0.0</v>
      </c>
      <c r="AC35" s="108">
        <v>0.0</v>
      </c>
      <c r="AD35" s="111">
        <f t="shared" ref="AD35:AF35" si="37">SUM(C35+I35+L35+O35+R35+U35+X35+AA35)</f>
        <v>5</v>
      </c>
      <c r="AE35" s="108">
        <f t="shared" si="37"/>
        <v>133</v>
      </c>
      <c r="AF35" s="112">
        <f t="shared" si="37"/>
        <v>5358170</v>
      </c>
      <c r="AG35" s="51">
        <f>AE35-'Multi-Family'!AE22</f>
        <v>131</v>
      </c>
      <c r="AH35" s="52">
        <f>AG35/'Multi-Family'!AE22</f>
        <v>65.5</v>
      </c>
      <c r="AI35" s="53">
        <f>AF35-'Multi-Family'!AF22</f>
        <v>5176170</v>
      </c>
      <c r="AJ35" s="52">
        <f>AI35/'Multi-Family'!AF22</f>
        <v>28.44049451</v>
      </c>
      <c r="AK35" s="126">
        <f t="shared" si="34"/>
        <v>-18927645</v>
      </c>
      <c r="AL35" s="115"/>
      <c r="AM35" s="35"/>
      <c r="AN35" s="35"/>
      <c r="AO35" s="36"/>
      <c r="AP35" s="36"/>
      <c r="AQ35" s="36"/>
      <c r="AR35" s="36"/>
      <c r="AS35" s="36"/>
      <c r="AT35" s="36"/>
      <c r="AU35" s="36"/>
      <c r="AV35" s="36"/>
      <c r="AW35" s="36"/>
      <c r="AX35" s="36"/>
      <c r="AY35" s="36"/>
      <c r="AZ35" s="36"/>
      <c r="BA35" s="36"/>
    </row>
    <row r="36" ht="12.75" customHeight="1">
      <c r="A36" s="105" t="s">
        <v>25</v>
      </c>
      <c r="B36" s="106">
        <v>2006.0</v>
      </c>
      <c r="C36" s="107">
        <v>0.0</v>
      </c>
      <c r="D36" s="108">
        <v>0.0</v>
      </c>
      <c r="E36" s="109">
        <v>0.0</v>
      </c>
      <c r="F36" s="110"/>
      <c r="G36" s="110"/>
      <c r="H36" s="110"/>
      <c r="I36" s="107">
        <v>11.0</v>
      </c>
      <c r="J36" s="108">
        <v>50.0</v>
      </c>
      <c r="K36" s="109">
        <v>3838942.0</v>
      </c>
      <c r="L36" s="107">
        <v>0.0</v>
      </c>
      <c r="M36" s="108">
        <v>0.0</v>
      </c>
      <c r="N36" s="109">
        <v>0.0</v>
      </c>
      <c r="O36" s="107">
        <v>0.0</v>
      </c>
      <c r="P36" s="108">
        <v>0.0</v>
      </c>
      <c r="Q36" s="109">
        <v>0.0</v>
      </c>
      <c r="R36" s="107">
        <v>0.0</v>
      </c>
      <c r="S36" s="108">
        <v>0.0</v>
      </c>
      <c r="T36" s="109">
        <v>0.0</v>
      </c>
      <c r="U36" s="107">
        <v>0.0</v>
      </c>
      <c r="V36" s="108">
        <v>0.0</v>
      </c>
      <c r="W36" s="109">
        <v>0.0</v>
      </c>
      <c r="X36" s="107">
        <v>0.0</v>
      </c>
      <c r="Y36" s="108">
        <v>0.0</v>
      </c>
      <c r="Z36" s="109">
        <v>0.0</v>
      </c>
      <c r="AA36" s="107">
        <v>0.0</v>
      </c>
      <c r="AB36" s="108">
        <v>0.0</v>
      </c>
      <c r="AC36" s="108">
        <v>0.0</v>
      </c>
      <c r="AD36" s="111">
        <f t="shared" ref="AD36:AF36" si="38">SUM(C36+I36+L36+O36+R36+U36+X36+AA36)</f>
        <v>11</v>
      </c>
      <c r="AE36" s="108">
        <f t="shared" si="38"/>
        <v>50</v>
      </c>
      <c r="AF36" s="112">
        <f t="shared" si="38"/>
        <v>3838942</v>
      </c>
      <c r="AG36" s="51">
        <f>AE36-'Multi-Family'!AE23</f>
        <v>8</v>
      </c>
      <c r="AH36" s="52">
        <f>AG36/'Multi-Family'!AE23</f>
        <v>0.1904761905</v>
      </c>
      <c r="AI36" s="53">
        <f>AF36-'Multi-Family'!AF23</f>
        <v>-1386643</v>
      </c>
      <c r="AJ36" s="52">
        <f>AI36/'Multi-Family'!AF23</f>
        <v>-0.2653565103</v>
      </c>
      <c r="AK36" s="126">
        <f t="shared" si="34"/>
        <v>-20314288</v>
      </c>
      <c r="AL36" s="115"/>
      <c r="AM36" s="35"/>
      <c r="AN36" s="35"/>
      <c r="AO36" s="36"/>
      <c r="AP36" s="36"/>
      <c r="AQ36" s="36"/>
      <c r="AR36" s="36"/>
      <c r="AS36" s="36"/>
      <c r="AT36" s="36"/>
      <c r="AU36" s="36"/>
      <c r="AV36" s="36"/>
      <c r="AW36" s="36"/>
      <c r="AX36" s="36"/>
      <c r="AY36" s="36"/>
      <c r="AZ36" s="36"/>
      <c r="BA36" s="36"/>
    </row>
    <row r="37" ht="12.75" customHeight="1">
      <c r="A37" s="105" t="s">
        <v>26</v>
      </c>
      <c r="B37" s="106">
        <v>2006.0</v>
      </c>
      <c r="C37" s="107">
        <v>0.0</v>
      </c>
      <c r="D37" s="108">
        <v>0.0</v>
      </c>
      <c r="E37" s="109">
        <v>0.0</v>
      </c>
      <c r="F37" s="110"/>
      <c r="G37" s="110"/>
      <c r="H37" s="110"/>
      <c r="I37" s="107">
        <v>21.0</v>
      </c>
      <c r="J37" s="108">
        <v>158.0</v>
      </c>
      <c r="K37" s="109">
        <v>1.0141697E7</v>
      </c>
      <c r="L37" s="107">
        <v>2.0</v>
      </c>
      <c r="M37" s="108">
        <v>4.0</v>
      </c>
      <c r="N37" s="109">
        <v>343250.0</v>
      </c>
      <c r="O37" s="107">
        <v>0.0</v>
      </c>
      <c r="P37" s="108">
        <v>0.0</v>
      </c>
      <c r="Q37" s="109">
        <v>0.0</v>
      </c>
      <c r="R37" s="107">
        <v>0.0</v>
      </c>
      <c r="S37" s="108">
        <v>0.0</v>
      </c>
      <c r="T37" s="109">
        <v>0.0</v>
      </c>
      <c r="U37" s="107">
        <v>0.0</v>
      </c>
      <c r="V37" s="108">
        <v>0.0</v>
      </c>
      <c r="W37" s="109">
        <v>0.0</v>
      </c>
      <c r="X37" s="107">
        <v>0.0</v>
      </c>
      <c r="Y37" s="108">
        <v>0.0</v>
      </c>
      <c r="Z37" s="109">
        <v>0.0</v>
      </c>
      <c r="AA37" s="107">
        <v>2.0</v>
      </c>
      <c r="AB37" s="108">
        <v>4.0</v>
      </c>
      <c r="AC37" s="108">
        <v>231246.0</v>
      </c>
      <c r="AD37" s="111">
        <f t="shared" ref="AD37:AF37" si="39">SUM(C37+I37+L37+O37+R37+U37+X37+AA37)</f>
        <v>25</v>
      </c>
      <c r="AE37" s="108">
        <f t="shared" si="39"/>
        <v>166</v>
      </c>
      <c r="AF37" s="112">
        <f t="shared" si="39"/>
        <v>10716193</v>
      </c>
      <c r="AG37" s="51">
        <f>AE37-'Multi-Family'!AE24</f>
        <v>146</v>
      </c>
      <c r="AH37" s="52">
        <f>AG37/'Multi-Family'!AE24</f>
        <v>7.3</v>
      </c>
      <c r="AI37" s="53">
        <f>AF37-'Multi-Family'!AF24</f>
        <v>9183794</v>
      </c>
      <c r="AJ37" s="52">
        <f>AI37/'Multi-Family'!AF24</f>
        <v>5.993082742</v>
      </c>
      <c r="AK37" s="126">
        <f t="shared" si="34"/>
        <v>-11130494</v>
      </c>
      <c r="AL37" s="115"/>
      <c r="AM37" s="35"/>
      <c r="AN37" s="35"/>
      <c r="AO37" s="36"/>
      <c r="AP37" s="36"/>
      <c r="AQ37" s="36"/>
      <c r="AR37" s="36"/>
      <c r="AS37" s="36"/>
      <c r="AT37" s="36"/>
      <c r="AU37" s="36"/>
      <c r="AV37" s="36"/>
      <c r="AW37" s="36"/>
      <c r="AX37" s="36"/>
      <c r="AY37" s="36"/>
      <c r="AZ37" s="36"/>
      <c r="BA37" s="36"/>
    </row>
    <row r="38" ht="12.75" customHeight="1">
      <c r="A38" s="105" t="s">
        <v>27</v>
      </c>
      <c r="B38" s="106">
        <v>2006.0</v>
      </c>
      <c r="C38" s="107">
        <v>0.0</v>
      </c>
      <c r="D38" s="108">
        <v>0.0</v>
      </c>
      <c r="E38" s="109">
        <v>0.0</v>
      </c>
      <c r="F38" s="110"/>
      <c r="G38" s="110"/>
      <c r="H38" s="110"/>
      <c r="I38" s="107">
        <v>5.0</v>
      </c>
      <c r="J38" s="108">
        <v>88.0</v>
      </c>
      <c r="K38" s="109">
        <v>3493472.0</v>
      </c>
      <c r="L38" s="107">
        <v>2.0</v>
      </c>
      <c r="M38" s="108">
        <v>12.0</v>
      </c>
      <c r="N38" s="109">
        <v>1622504.0</v>
      </c>
      <c r="O38" s="107">
        <v>0.0</v>
      </c>
      <c r="P38" s="108">
        <v>0.0</v>
      </c>
      <c r="Q38" s="109">
        <v>0.0</v>
      </c>
      <c r="R38" s="107">
        <v>0.0</v>
      </c>
      <c r="S38" s="108">
        <v>0.0</v>
      </c>
      <c r="T38" s="109">
        <v>0.0</v>
      </c>
      <c r="U38" s="107">
        <v>0.0</v>
      </c>
      <c r="V38" s="108">
        <v>0.0</v>
      </c>
      <c r="W38" s="109">
        <v>0.0</v>
      </c>
      <c r="X38" s="107">
        <v>0.0</v>
      </c>
      <c r="Y38" s="108">
        <v>0.0</v>
      </c>
      <c r="Z38" s="109">
        <v>0.0</v>
      </c>
      <c r="AA38" s="107">
        <v>0.0</v>
      </c>
      <c r="AB38" s="108">
        <v>0.0</v>
      </c>
      <c r="AC38" s="108">
        <v>0.0</v>
      </c>
      <c r="AD38" s="111">
        <f t="shared" ref="AD38:AF38" si="40">SUM(C38+I38+L38+O38+R38+U38+X38+AA38)</f>
        <v>7</v>
      </c>
      <c r="AE38" s="108">
        <f t="shared" si="40"/>
        <v>100</v>
      </c>
      <c r="AF38" s="112">
        <f t="shared" si="40"/>
        <v>5115976</v>
      </c>
      <c r="AG38" s="51">
        <f>AE38-'Multi-Family'!AE25</f>
        <v>46</v>
      </c>
      <c r="AH38" s="52">
        <f>AG38/'Multi-Family'!AE25</f>
        <v>0.8518518519</v>
      </c>
      <c r="AI38" s="53">
        <f>AF38-'Multi-Family'!AF25</f>
        <v>1656182</v>
      </c>
      <c r="AJ38" s="52">
        <f>AI38/'Multi-Family'!AF25</f>
        <v>0.4786938182</v>
      </c>
      <c r="AK38" s="126">
        <f t="shared" si="34"/>
        <v>-9474312</v>
      </c>
      <c r="AL38" s="115"/>
      <c r="AM38" s="35"/>
      <c r="AN38" s="35"/>
      <c r="AO38" s="36"/>
      <c r="AP38" s="36"/>
      <c r="AQ38" s="36"/>
      <c r="AR38" s="36"/>
      <c r="AS38" s="36"/>
      <c r="AT38" s="36"/>
      <c r="AU38" s="36"/>
      <c r="AV38" s="36"/>
      <c r="AW38" s="36"/>
      <c r="AX38" s="36"/>
      <c r="AY38" s="36"/>
      <c r="AZ38" s="36"/>
      <c r="BA38" s="36"/>
    </row>
    <row r="39" ht="12.75" customHeight="1">
      <c r="A39" s="105" t="s">
        <v>28</v>
      </c>
      <c r="B39" s="106">
        <v>2006.0</v>
      </c>
      <c r="C39" s="107">
        <v>0.0</v>
      </c>
      <c r="D39" s="108">
        <v>0.0</v>
      </c>
      <c r="E39" s="109">
        <v>0.0</v>
      </c>
      <c r="F39" s="110"/>
      <c r="G39" s="110"/>
      <c r="H39" s="110"/>
      <c r="I39" s="107">
        <v>17.0</v>
      </c>
      <c r="J39" s="108">
        <v>310.0</v>
      </c>
      <c r="K39" s="109">
        <v>1.7139884E7</v>
      </c>
      <c r="L39" s="107">
        <v>0.0</v>
      </c>
      <c r="M39" s="108">
        <v>0.0</v>
      </c>
      <c r="N39" s="109">
        <v>0.0</v>
      </c>
      <c r="O39" s="107">
        <v>0.0</v>
      </c>
      <c r="P39" s="108">
        <v>0.0</v>
      </c>
      <c r="Q39" s="109">
        <v>0.0</v>
      </c>
      <c r="R39" s="107">
        <v>1.0</v>
      </c>
      <c r="S39" s="108">
        <v>2.0</v>
      </c>
      <c r="T39" s="109">
        <v>330216.0</v>
      </c>
      <c r="U39" s="107">
        <v>0.0</v>
      </c>
      <c r="V39" s="108">
        <v>0.0</v>
      </c>
      <c r="W39" s="109">
        <v>0.0</v>
      </c>
      <c r="X39" s="107">
        <v>0.0</v>
      </c>
      <c r="Y39" s="108">
        <v>0.0</v>
      </c>
      <c r="Z39" s="109">
        <v>0.0</v>
      </c>
      <c r="AA39" s="107">
        <v>10.0</v>
      </c>
      <c r="AB39" s="108">
        <v>76.0</v>
      </c>
      <c r="AC39" s="108">
        <v>632338.0</v>
      </c>
      <c r="AD39" s="111">
        <f t="shared" ref="AD39:AF39" si="41">SUM(C39+I39+L39+O39+R39+U39+X39+AA39)</f>
        <v>28</v>
      </c>
      <c r="AE39" s="108">
        <f t="shared" si="41"/>
        <v>388</v>
      </c>
      <c r="AF39" s="112">
        <f t="shared" si="41"/>
        <v>18102438</v>
      </c>
      <c r="AG39" s="51">
        <f>AE39-'Multi-Family'!AE26</f>
        <v>145</v>
      </c>
      <c r="AH39" s="52">
        <f>AG39/'Multi-Family'!AE26</f>
        <v>0.5967078189</v>
      </c>
      <c r="AI39" s="53">
        <f>AF39-'Multi-Family'!AF26</f>
        <v>6062506</v>
      </c>
      <c r="AJ39" s="52">
        <f>AI39/'Multi-Family'!AF26</f>
        <v>0.5035332425</v>
      </c>
      <c r="AK39" s="126">
        <f t="shared" si="34"/>
        <v>-3411806</v>
      </c>
      <c r="AL39" s="115"/>
      <c r="AM39" s="35"/>
      <c r="AN39" s="35"/>
      <c r="AO39" s="36"/>
      <c r="AP39" s="36"/>
      <c r="AQ39" s="36"/>
      <c r="AR39" s="36"/>
      <c r="AS39" s="36"/>
      <c r="AT39" s="36"/>
      <c r="AU39" s="36"/>
      <c r="AV39" s="36"/>
      <c r="AW39" s="36"/>
      <c r="AX39" s="36"/>
      <c r="AY39" s="36"/>
      <c r="AZ39" s="36"/>
      <c r="BA39" s="36"/>
    </row>
    <row r="40" ht="12.75" customHeight="1">
      <c r="A40" s="105" t="s">
        <v>29</v>
      </c>
      <c r="B40" s="106">
        <v>2006.0</v>
      </c>
      <c r="C40" s="107">
        <v>0.0</v>
      </c>
      <c r="D40" s="108">
        <v>0.0</v>
      </c>
      <c r="E40" s="109">
        <v>0.0</v>
      </c>
      <c r="F40" s="110"/>
      <c r="G40" s="110"/>
      <c r="H40" s="110"/>
      <c r="I40" s="107">
        <v>13.0</v>
      </c>
      <c r="J40" s="108">
        <v>108.0</v>
      </c>
      <c r="K40" s="109">
        <v>6755791.0</v>
      </c>
      <c r="L40" s="107">
        <v>4.0</v>
      </c>
      <c r="M40" s="108">
        <v>42.0</v>
      </c>
      <c r="N40" s="109">
        <v>4376726.0</v>
      </c>
      <c r="O40" s="107">
        <v>0.0</v>
      </c>
      <c r="P40" s="108">
        <v>0.0</v>
      </c>
      <c r="Q40" s="109">
        <v>0.0</v>
      </c>
      <c r="R40" s="107">
        <v>0.0</v>
      </c>
      <c r="S40" s="108">
        <v>0.0</v>
      </c>
      <c r="T40" s="109">
        <v>0.0</v>
      </c>
      <c r="U40" s="107">
        <v>0.0</v>
      </c>
      <c r="V40" s="108">
        <v>0.0</v>
      </c>
      <c r="W40" s="109">
        <v>0.0</v>
      </c>
      <c r="X40" s="107">
        <v>0.0</v>
      </c>
      <c r="Y40" s="108">
        <v>0.0</v>
      </c>
      <c r="Z40" s="109">
        <v>0.0</v>
      </c>
      <c r="AA40" s="107">
        <v>1.0</v>
      </c>
      <c r="AB40" s="108">
        <v>16.0</v>
      </c>
      <c r="AC40" s="108">
        <v>3596773.0</v>
      </c>
      <c r="AD40" s="111">
        <f t="shared" ref="AD40:AF40" si="42">SUM(C40+I40+L40+O40+R40+U40+X40+AA40)</f>
        <v>18</v>
      </c>
      <c r="AE40" s="108">
        <f t="shared" si="42"/>
        <v>166</v>
      </c>
      <c r="AF40" s="112">
        <f t="shared" si="42"/>
        <v>14729290</v>
      </c>
      <c r="AG40" s="51">
        <f>AE40-'Multi-Family'!AE27</f>
        <v>112</v>
      </c>
      <c r="AH40" s="52">
        <f>AG40/'Multi-Family'!AE27</f>
        <v>2.074074074</v>
      </c>
      <c r="AI40" s="53">
        <f>AF40-'Multi-Family'!AF27</f>
        <v>12044580</v>
      </c>
      <c r="AJ40" s="52">
        <f>AI40/'Multi-Family'!AF27</f>
        <v>4.486361655</v>
      </c>
      <c r="AK40" s="126">
        <f t="shared" si="34"/>
        <v>8632774</v>
      </c>
      <c r="AL40" s="115"/>
      <c r="AM40" s="35"/>
      <c r="AN40" s="35"/>
      <c r="AO40" s="36"/>
      <c r="AP40" s="36"/>
      <c r="AQ40" s="36"/>
      <c r="AR40" s="36"/>
      <c r="AS40" s="36"/>
      <c r="AT40" s="36"/>
      <c r="AU40" s="36"/>
      <c r="AV40" s="36"/>
      <c r="AW40" s="36"/>
      <c r="AX40" s="36"/>
      <c r="AY40" s="36"/>
      <c r="AZ40" s="36"/>
      <c r="BA40" s="36"/>
    </row>
    <row r="41" ht="12.75" customHeight="1">
      <c r="A41" s="105" t="s">
        <v>30</v>
      </c>
      <c r="B41" s="106">
        <v>2006.0</v>
      </c>
      <c r="C41" s="107">
        <v>0.0</v>
      </c>
      <c r="D41" s="108">
        <v>0.0</v>
      </c>
      <c r="E41" s="109">
        <v>0.0</v>
      </c>
      <c r="F41" s="110"/>
      <c r="G41" s="110"/>
      <c r="H41" s="110"/>
      <c r="I41" s="107">
        <v>26.0</v>
      </c>
      <c r="J41" s="108">
        <v>53.0</v>
      </c>
      <c r="K41" s="109">
        <v>5732492.0</v>
      </c>
      <c r="L41" s="107">
        <v>0.0</v>
      </c>
      <c r="M41" s="108">
        <v>0.0</v>
      </c>
      <c r="N41" s="109">
        <v>0.0</v>
      </c>
      <c r="O41" s="107">
        <v>0.0</v>
      </c>
      <c r="P41" s="108">
        <v>0.0</v>
      </c>
      <c r="Q41" s="109">
        <v>0.0</v>
      </c>
      <c r="R41" s="107">
        <v>0.0</v>
      </c>
      <c r="S41" s="108">
        <v>0.0</v>
      </c>
      <c r="T41" s="109">
        <v>0.0</v>
      </c>
      <c r="U41" s="107">
        <v>0.0</v>
      </c>
      <c r="V41" s="108">
        <v>0.0</v>
      </c>
      <c r="W41" s="109">
        <v>0.0</v>
      </c>
      <c r="X41" s="107">
        <v>0.0</v>
      </c>
      <c r="Y41" s="108">
        <v>0.0</v>
      </c>
      <c r="Z41" s="109">
        <v>0.0</v>
      </c>
      <c r="AA41" s="107">
        <v>6.0</v>
      </c>
      <c r="AB41" s="108">
        <v>6.0</v>
      </c>
      <c r="AC41" s="108">
        <v>529508.0</v>
      </c>
      <c r="AD41" s="111">
        <f t="shared" ref="AD41:AF41" si="43">SUM(C41+I41+L41+O41+R41+U41+X41+AA41)</f>
        <v>32</v>
      </c>
      <c r="AE41" s="108">
        <f t="shared" si="43"/>
        <v>59</v>
      </c>
      <c r="AF41" s="112">
        <f t="shared" si="43"/>
        <v>6262000</v>
      </c>
      <c r="AG41" s="51">
        <f>AE41-'Multi-Family'!AE28</f>
        <v>57</v>
      </c>
      <c r="AH41" s="52">
        <f>AG41/'Multi-Family'!AE28</f>
        <v>28.5</v>
      </c>
      <c r="AI41" s="53">
        <f>AF41-'Multi-Family'!AF28</f>
        <v>6041330</v>
      </c>
      <c r="AJ41" s="52">
        <f>AI41/'Multi-Family'!AF28</f>
        <v>27.37721485</v>
      </c>
      <c r="AK41" s="126">
        <f t="shared" si="34"/>
        <v>14674104</v>
      </c>
      <c r="AL41" s="115"/>
      <c r="AM41" s="35"/>
      <c r="AN41" s="35"/>
      <c r="AO41" s="36"/>
      <c r="AP41" s="36"/>
      <c r="AQ41" s="36"/>
      <c r="AR41" s="36"/>
      <c r="AS41" s="36"/>
      <c r="AT41" s="36"/>
      <c r="AU41" s="36"/>
      <c r="AV41" s="36"/>
      <c r="AW41" s="36"/>
      <c r="AX41" s="36"/>
      <c r="AY41" s="36"/>
      <c r="AZ41" s="36"/>
      <c r="BA41" s="36"/>
    </row>
    <row r="42" ht="12.75" customHeight="1">
      <c r="A42" s="116" t="s">
        <v>31</v>
      </c>
      <c r="B42" s="117">
        <v>2006.0</v>
      </c>
      <c r="C42" s="127">
        <f t="shared" ref="C42:E42" si="44">SUM(C30:C41)</f>
        <v>1</v>
      </c>
      <c r="D42" s="123">
        <f t="shared" si="44"/>
        <v>2</v>
      </c>
      <c r="E42" s="128">
        <f t="shared" si="44"/>
        <v>157000</v>
      </c>
      <c r="F42" s="121"/>
      <c r="G42" s="121"/>
      <c r="H42" s="121"/>
      <c r="I42" s="127">
        <f t="shared" ref="I42:AG42" si="45">SUM(I30:I41)</f>
        <v>115</v>
      </c>
      <c r="J42" s="123">
        <f t="shared" si="45"/>
        <v>1032</v>
      </c>
      <c r="K42" s="128">
        <f t="shared" si="45"/>
        <v>59215981</v>
      </c>
      <c r="L42" s="127">
        <f t="shared" si="45"/>
        <v>23</v>
      </c>
      <c r="M42" s="123">
        <f t="shared" si="45"/>
        <v>132</v>
      </c>
      <c r="N42" s="128">
        <f t="shared" si="45"/>
        <v>10302392</v>
      </c>
      <c r="O42" s="127">
        <f t="shared" si="45"/>
        <v>1</v>
      </c>
      <c r="P42" s="123">
        <f t="shared" si="45"/>
        <v>2</v>
      </c>
      <c r="Q42" s="128">
        <f t="shared" si="45"/>
        <v>148000</v>
      </c>
      <c r="R42" s="127">
        <f t="shared" si="45"/>
        <v>1</v>
      </c>
      <c r="S42" s="123">
        <f t="shared" si="45"/>
        <v>2</v>
      </c>
      <c r="T42" s="128">
        <f t="shared" si="45"/>
        <v>330216</v>
      </c>
      <c r="U42" s="127">
        <f t="shared" si="45"/>
        <v>0</v>
      </c>
      <c r="V42" s="123">
        <f t="shared" si="45"/>
        <v>0</v>
      </c>
      <c r="W42" s="128">
        <f t="shared" si="45"/>
        <v>0</v>
      </c>
      <c r="X42" s="127">
        <f t="shared" si="45"/>
        <v>1</v>
      </c>
      <c r="Y42" s="123">
        <f t="shared" si="45"/>
        <v>2</v>
      </c>
      <c r="Z42" s="128">
        <f t="shared" si="45"/>
        <v>180643</v>
      </c>
      <c r="AA42" s="127">
        <f t="shared" si="45"/>
        <v>23</v>
      </c>
      <c r="AB42" s="123">
        <f t="shared" si="45"/>
        <v>122</v>
      </c>
      <c r="AC42" s="123">
        <f t="shared" si="45"/>
        <v>6784533</v>
      </c>
      <c r="AD42" s="122">
        <f t="shared" si="45"/>
        <v>165</v>
      </c>
      <c r="AE42" s="123">
        <f t="shared" si="45"/>
        <v>1294</v>
      </c>
      <c r="AF42" s="124">
        <f t="shared" si="45"/>
        <v>77118765</v>
      </c>
      <c r="AG42" s="54">
        <f t="shared" si="45"/>
        <v>233</v>
      </c>
      <c r="AH42" s="55">
        <f>AG42/'Multi-Family'!AE29</f>
        <v>0.219604147</v>
      </c>
      <c r="AI42" s="56">
        <f>SUM(AI30:AI41)</f>
        <v>14674104</v>
      </c>
      <c r="AJ42" s="55">
        <f>AI42/'Multi-Family'!AF29</f>
        <v>0.2349937331</v>
      </c>
      <c r="AK42" s="129">
        <f t="shared" ref="AK42:AK43" si="47">AI42</f>
        <v>14674104</v>
      </c>
      <c r="AL42" s="115"/>
      <c r="AM42" s="36"/>
      <c r="AN42" s="36"/>
      <c r="AO42" s="36"/>
      <c r="AP42" s="36"/>
      <c r="AQ42" s="36"/>
      <c r="AR42" s="36"/>
      <c r="AS42" s="36"/>
      <c r="AT42" s="36"/>
      <c r="AU42" s="36"/>
      <c r="AV42" s="36"/>
      <c r="AW42" s="36"/>
      <c r="AX42" s="36"/>
      <c r="AY42" s="36"/>
      <c r="AZ42" s="36"/>
      <c r="BA42" s="36"/>
    </row>
    <row r="43" ht="12.75" customHeight="1">
      <c r="A43" s="105" t="s">
        <v>19</v>
      </c>
      <c r="B43" s="130">
        <v>2007.0</v>
      </c>
      <c r="C43" s="107">
        <v>0.0</v>
      </c>
      <c r="D43" s="108">
        <v>0.0</v>
      </c>
      <c r="E43" s="109">
        <v>0.0</v>
      </c>
      <c r="F43" s="110"/>
      <c r="G43" s="110"/>
      <c r="H43" s="110"/>
      <c r="I43" s="107">
        <v>0.0</v>
      </c>
      <c r="J43" s="108">
        <v>0.0</v>
      </c>
      <c r="K43" s="109">
        <v>0.0</v>
      </c>
      <c r="L43" s="107">
        <v>0.0</v>
      </c>
      <c r="M43" s="108">
        <v>0.0</v>
      </c>
      <c r="N43" s="109">
        <v>0.0</v>
      </c>
      <c r="O43" s="107">
        <v>0.0</v>
      </c>
      <c r="P43" s="108">
        <v>0.0</v>
      </c>
      <c r="Q43" s="109">
        <v>0.0</v>
      </c>
      <c r="R43" s="107">
        <v>0.0</v>
      </c>
      <c r="S43" s="108">
        <v>0.0</v>
      </c>
      <c r="T43" s="109">
        <v>0.0</v>
      </c>
      <c r="U43" s="107">
        <v>0.0</v>
      </c>
      <c r="V43" s="108">
        <v>0.0</v>
      </c>
      <c r="W43" s="109">
        <v>0.0</v>
      </c>
      <c r="X43" s="107">
        <v>0.0</v>
      </c>
      <c r="Y43" s="108">
        <v>0.0</v>
      </c>
      <c r="Z43" s="109">
        <v>0.0</v>
      </c>
      <c r="AA43" s="107">
        <v>0.0</v>
      </c>
      <c r="AB43" s="108">
        <v>0.0</v>
      </c>
      <c r="AC43" s="108">
        <v>0.0</v>
      </c>
      <c r="AD43" s="111">
        <f t="shared" ref="AD43:AF43" si="46">SUM(C43+I43+L43+O43+R43+U43+X43+AA43)</f>
        <v>0</v>
      </c>
      <c r="AE43" s="108">
        <f t="shared" si="46"/>
        <v>0</v>
      </c>
      <c r="AF43" s="112">
        <f t="shared" si="46"/>
        <v>0</v>
      </c>
      <c r="AG43" s="51">
        <f>AE43-'Multi-Family'!AE30</f>
        <v>-6</v>
      </c>
      <c r="AH43" s="52">
        <f>AG43/'Multi-Family'!AE30</f>
        <v>-1</v>
      </c>
      <c r="AI43" s="53">
        <f>AF43-'Multi-Family'!AF30</f>
        <v>-657991</v>
      </c>
      <c r="AJ43" s="52">
        <f>AI43/'Multi-Family'!AF30</f>
        <v>-1</v>
      </c>
      <c r="AK43" s="126">
        <f t="shared" si="47"/>
        <v>-657991</v>
      </c>
      <c r="AL43" s="115"/>
      <c r="AM43" s="35"/>
      <c r="AN43" s="35"/>
      <c r="AO43" s="36"/>
      <c r="AP43" s="37"/>
      <c r="AQ43" s="37"/>
      <c r="AR43" s="37"/>
      <c r="AS43" s="37"/>
      <c r="AT43" s="37"/>
      <c r="AU43" s="37"/>
      <c r="AV43" s="37"/>
      <c r="AW43" s="37"/>
      <c r="AX43" s="37"/>
      <c r="AY43" s="37"/>
      <c r="AZ43" s="37"/>
      <c r="BA43" s="37"/>
    </row>
    <row r="44" ht="12.75" customHeight="1">
      <c r="A44" s="105" t="s">
        <v>20</v>
      </c>
      <c r="B44" s="130">
        <v>2007.0</v>
      </c>
      <c r="C44" s="107">
        <v>0.0</v>
      </c>
      <c r="D44" s="108">
        <v>0.0</v>
      </c>
      <c r="E44" s="109">
        <v>0.0</v>
      </c>
      <c r="F44" s="110"/>
      <c r="G44" s="110"/>
      <c r="H44" s="110"/>
      <c r="I44" s="107">
        <v>0.0</v>
      </c>
      <c r="J44" s="108">
        <v>0.0</v>
      </c>
      <c r="K44" s="109">
        <v>0.0</v>
      </c>
      <c r="L44" s="107">
        <v>1.0</v>
      </c>
      <c r="M44" s="108">
        <v>6.0</v>
      </c>
      <c r="N44" s="109">
        <v>1.212651E7</v>
      </c>
      <c r="O44" s="107">
        <v>0.0</v>
      </c>
      <c r="P44" s="108">
        <v>0.0</v>
      </c>
      <c r="Q44" s="109">
        <v>0.0</v>
      </c>
      <c r="R44" s="107">
        <v>0.0</v>
      </c>
      <c r="S44" s="108">
        <v>0.0</v>
      </c>
      <c r="T44" s="109">
        <v>0.0</v>
      </c>
      <c r="U44" s="107">
        <v>0.0</v>
      </c>
      <c r="V44" s="108">
        <v>0.0</v>
      </c>
      <c r="W44" s="109">
        <v>0.0</v>
      </c>
      <c r="X44" s="107">
        <v>0.0</v>
      </c>
      <c r="Y44" s="108">
        <v>0.0</v>
      </c>
      <c r="Z44" s="109">
        <v>0.0</v>
      </c>
      <c r="AA44" s="107">
        <v>0.0</v>
      </c>
      <c r="AB44" s="108">
        <v>0.0</v>
      </c>
      <c r="AC44" s="108">
        <v>0.0</v>
      </c>
      <c r="AD44" s="111">
        <f t="shared" ref="AD44:AF44" si="48">SUM(C44+I44+L44+O44+R44+U44+X44+AA44)</f>
        <v>1</v>
      </c>
      <c r="AE44" s="108">
        <f t="shared" si="48"/>
        <v>6</v>
      </c>
      <c r="AF44" s="112">
        <f t="shared" si="48"/>
        <v>12126510</v>
      </c>
      <c r="AG44" s="51">
        <f>AE44-'Multi-Family'!AE31</f>
        <v>-20</v>
      </c>
      <c r="AH44" s="52">
        <f>AG44/'Multi-Family'!AE31</f>
        <v>-0.7692307692</v>
      </c>
      <c r="AI44" s="53">
        <f>AF44-'Multi-Family'!AF31</f>
        <v>10454425</v>
      </c>
      <c r="AJ44" s="52">
        <f>AI44/'Multi-Family'!AF31</f>
        <v>6.252328679</v>
      </c>
      <c r="AK44" s="126">
        <f t="shared" ref="AK44:AK54" si="50">AK43+AI44</f>
        <v>9796434</v>
      </c>
      <c r="AL44" s="115"/>
      <c r="AM44" s="35"/>
      <c r="AN44" s="35"/>
      <c r="AO44" s="36"/>
      <c r="AP44" s="37"/>
      <c r="AQ44" s="37"/>
      <c r="AR44" s="37"/>
      <c r="AS44" s="37"/>
      <c r="AT44" s="37"/>
      <c r="AU44" s="37"/>
      <c r="AV44" s="37"/>
      <c r="AW44" s="37"/>
      <c r="AX44" s="37"/>
      <c r="AY44" s="37"/>
      <c r="AZ44" s="37"/>
      <c r="BA44" s="37"/>
    </row>
    <row r="45" ht="12.75" customHeight="1">
      <c r="A45" s="105" t="s">
        <v>21</v>
      </c>
      <c r="B45" s="130">
        <v>2007.0</v>
      </c>
      <c r="C45" s="107">
        <v>0.0</v>
      </c>
      <c r="D45" s="108">
        <v>0.0</v>
      </c>
      <c r="E45" s="109">
        <v>0.0</v>
      </c>
      <c r="F45" s="110"/>
      <c r="G45" s="110"/>
      <c r="H45" s="110"/>
      <c r="I45" s="107">
        <v>0.0</v>
      </c>
      <c r="J45" s="108">
        <v>0.0</v>
      </c>
      <c r="K45" s="109">
        <v>0.0</v>
      </c>
      <c r="L45" s="107">
        <v>0.0</v>
      </c>
      <c r="M45" s="108">
        <v>0.0</v>
      </c>
      <c r="N45" s="109">
        <v>0.0</v>
      </c>
      <c r="O45" s="107">
        <v>0.0</v>
      </c>
      <c r="P45" s="108">
        <v>0.0</v>
      </c>
      <c r="Q45" s="109">
        <v>0.0</v>
      </c>
      <c r="R45" s="107">
        <v>0.0</v>
      </c>
      <c r="S45" s="108">
        <v>0.0</v>
      </c>
      <c r="T45" s="109">
        <v>0.0</v>
      </c>
      <c r="U45" s="107">
        <v>0.0</v>
      </c>
      <c r="V45" s="108">
        <v>0.0</v>
      </c>
      <c r="W45" s="109">
        <v>0.0</v>
      </c>
      <c r="X45" s="107">
        <v>0.0</v>
      </c>
      <c r="Y45" s="108">
        <v>0.0</v>
      </c>
      <c r="Z45" s="109">
        <v>0.0</v>
      </c>
      <c r="AA45" s="107">
        <v>2.0</v>
      </c>
      <c r="AB45" s="108">
        <v>32.0</v>
      </c>
      <c r="AC45" s="108">
        <v>3439344.0</v>
      </c>
      <c r="AD45" s="111">
        <f t="shared" ref="AD45:AF45" si="49">SUM(C45+I45+L45+O45+R45+U45+X45+AA45)</f>
        <v>2</v>
      </c>
      <c r="AE45" s="108">
        <f t="shared" si="49"/>
        <v>32</v>
      </c>
      <c r="AF45" s="112">
        <f t="shared" si="49"/>
        <v>3439344</v>
      </c>
      <c r="AG45" s="51">
        <f>AE45-'Multi-Family'!AE32</f>
        <v>-113</v>
      </c>
      <c r="AH45" s="52">
        <f>AG45/'Multi-Family'!AE32</f>
        <v>-0.7793103448</v>
      </c>
      <c r="AI45" s="53">
        <f>AF45-'Multi-Family'!AF32</f>
        <v>-3664576</v>
      </c>
      <c r="AJ45" s="52">
        <f>AI45/'Multi-Family'!AF32</f>
        <v>-0.515852656</v>
      </c>
      <c r="AK45" s="126">
        <f t="shared" si="50"/>
        <v>6131858</v>
      </c>
      <c r="AL45" s="115"/>
      <c r="AM45" s="35"/>
      <c r="AN45" s="35"/>
      <c r="AO45" s="38"/>
      <c r="AP45" s="39"/>
      <c r="AQ45" s="39"/>
      <c r="AR45" s="39"/>
      <c r="AS45" s="39"/>
      <c r="AT45" s="39"/>
      <c r="AU45" s="39"/>
      <c r="AV45" s="39"/>
      <c r="AW45" s="39"/>
      <c r="AX45" s="39"/>
      <c r="AY45" s="39"/>
      <c r="AZ45" s="39"/>
      <c r="BA45" s="39"/>
    </row>
    <row r="46" ht="12.75" customHeight="1">
      <c r="A46" s="105" t="s">
        <v>22</v>
      </c>
      <c r="B46" s="130">
        <v>2007.0</v>
      </c>
      <c r="C46" s="107">
        <v>0.0</v>
      </c>
      <c r="D46" s="108">
        <v>0.0</v>
      </c>
      <c r="E46" s="109">
        <v>0.0</v>
      </c>
      <c r="F46" s="110"/>
      <c r="G46" s="110"/>
      <c r="H46" s="110"/>
      <c r="I46" s="107">
        <v>11.0</v>
      </c>
      <c r="J46" s="108">
        <v>62.0</v>
      </c>
      <c r="K46" s="109">
        <v>4207944.0</v>
      </c>
      <c r="L46" s="107">
        <v>0.0</v>
      </c>
      <c r="M46" s="108">
        <v>0.0</v>
      </c>
      <c r="N46" s="109">
        <v>0.0</v>
      </c>
      <c r="O46" s="107">
        <v>0.0</v>
      </c>
      <c r="P46" s="108">
        <v>0.0</v>
      </c>
      <c r="Q46" s="109">
        <v>0.0</v>
      </c>
      <c r="R46" s="107">
        <v>0.0</v>
      </c>
      <c r="S46" s="108">
        <v>0.0</v>
      </c>
      <c r="T46" s="109">
        <v>0.0</v>
      </c>
      <c r="U46" s="107">
        <v>0.0</v>
      </c>
      <c r="V46" s="108">
        <v>0.0</v>
      </c>
      <c r="W46" s="109">
        <v>0.0</v>
      </c>
      <c r="X46" s="107">
        <v>0.0</v>
      </c>
      <c r="Y46" s="108">
        <v>0.0</v>
      </c>
      <c r="Z46" s="109">
        <v>0.0</v>
      </c>
      <c r="AA46" s="107">
        <v>1.0</v>
      </c>
      <c r="AB46" s="108">
        <v>68.0</v>
      </c>
      <c r="AC46" s="108">
        <v>8234756.0</v>
      </c>
      <c r="AD46" s="111">
        <f t="shared" ref="AD46:AF46" si="51">SUM(C46+I46+L46+O46+R46+U46+X46+AA46)</f>
        <v>12</v>
      </c>
      <c r="AE46" s="108">
        <f t="shared" si="51"/>
        <v>130</v>
      </c>
      <c r="AF46" s="112">
        <f t="shared" si="51"/>
        <v>12442700</v>
      </c>
      <c r="AG46" s="51">
        <f>AE46-'Multi-Family'!AE33</f>
        <v>118</v>
      </c>
      <c r="AH46" s="52">
        <f>AG46/'Multi-Family'!AE33</f>
        <v>9.833333333</v>
      </c>
      <c r="AI46" s="53">
        <f>AF46-'Multi-Family'!AF33</f>
        <v>11576468</v>
      </c>
      <c r="AJ46" s="52">
        <f>AI46/'Multi-Family'!AF33</f>
        <v>13.36416572</v>
      </c>
      <c r="AK46" s="126">
        <f t="shared" si="50"/>
        <v>17708326</v>
      </c>
      <c r="AL46" s="115"/>
      <c r="AM46" s="35"/>
      <c r="AN46" s="35"/>
      <c r="AO46" s="36"/>
      <c r="AP46" s="15"/>
      <c r="AQ46" s="15"/>
      <c r="AR46" s="15"/>
      <c r="AS46" s="15"/>
      <c r="AT46" s="15"/>
      <c r="AU46" s="15"/>
      <c r="AV46" s="15"/>
      <c r="AW46" s="15"/>
      <c r="AX46" s="15"/>
      <c r="AY46" s="15"/>
      <c r="AZ46" s="15"/>
      <c r="BA46" s="15"/>
    </row>
    <row r="47" ht="12.75" customHeight="1">
      <c r="A47" s="105" t="s">
        <v>23</v>
      </c>
      <c r="B47" s="130">
        <v>2007.0</v>
      </c>
      <c r="C47" s="107">
        <v>0.0</v>
      </c>
      <c r="D47" s="108">
        <v>0.0</v>
      </c>
      <c r="E47" s="109">
        <v>0.0</v>
      </c>
      <c r="F47" s="110"/>
      <c r="G47" s="110"/>
      <c r="H47" s="110"/>
      <c r="I47" s="107">
        <v>1.0</v>
      </c>
      <c r="J47" s="108">
        <v>5.0</v>
      </c>
      <c r="K47" s="109">
        <v>310635.0</v>
      </c>
      <c r="L47" s="107">
        <v>0.0</v>
      </c>
      <c r="M47" s="108">
        <v>0.0</v>
      </c>
      <c r="N47" s="109">
        <v>0.0</v>
      </c>
      <c r="O47" s="107">
        <v>0.0</v>
      </c>
      <c r="P47" s="108">
        <v>0.0</v>
      </c>
      <c r="Q47" s="109">
        <v>0.0</v>
      </c>
      <c r="R47" s="107">
        <v>0.0</v>
      </c>
      <c r="S47" s="108">
        <v>0.0</v>
      </c>
      <c r="T47" s="109">
        <v>0.0</v>
      </c>
      <c r="U47" s="107">
        <v>0.0</v>
      </c>
      <c r="V47" s="108">
        <v>0.0</v>
      </c>
      <c r="W47" s="109">
        <v>0.0</v>
      </c>
      <c r="X47" s="107">
        <v>0.0</v>
      </c>
      <c r="Y47" s="108">
        <v>0.0</v>
      </c>
      <c r="Z47" s="109">
        <v>0.0</v>
      </c>
      <c r="AA47" s="107">
        <v>0.0</v>
      </c>
      <c r="AB47" s="108">
        <v>0.0</v>
      </c>
      <c r="AC47" s="108">
        <v>0.0</v>
      </c>
      <c r="AD47" s="111">
        <f t="shared" ref="AD47:AF47" si="52">SUM(C47+I47+L47+O47+R47+U47+X47+AA47)</f>
        <v>1</v>
      </c>
      <c r="AE47" s="108">
        <f t="shared" si="52"/>
        <v>5</v>
      </c>
      <c r="AF47" s="112">
        <f t="shared" si="52"/>
        <v>310635</v>
      </c>
      <c r="AG47" s="51">
        <f>AE47-'Multi-Family'!AE34</f>
        <v>-38</v>
      </c>
      <c r="AH47" s="52">
        <f>AG47/'Multi-Family'!AE34</f>
        <v>-0.8837209302</v>
      </c>
      <c r="AI47" s="53">
        <f>AF47-'Multi-Family'!AF34</f>
        <v>-2384893</v>
      </c>
      <c r="AJ47" s="52">
        <f>AI47/'Multi-Family'!AF34</f>
        <v>-0.884759127</v>
      </c>
      <c r="AK47" s="126">
        <f t="shared" si="50"/>
        <v>15323433</v>
      </c>
      <c r="AL47" s="115"/>
      <c r="AM47" s="35"/>
      <c r="AN47" s="35"/>
      <c r="AO47" s="36"/>
      <c r="AP47" s="15"/>
      <c r="AQ47" s="15"/>
      <c r="AR47" s="15"/>
      <c r="AS47" s="15"/>
      <c r="AT47" s="15"/>
      <c r="AU47" s="15"/>
      <c r="AV47" s="15"/>
      <c r="AW47" s="15"/>
      <c r="AX47" s="15"/>
      <c r="AY47" s="15"/>
      <c r="AZ47" s="15"/>
      <c r="BA47" s="15"/>
    </row>
    <row r="48" ht="12.75" customHeight="1">
      <c r="A48" s="105" t="s">
        <v>24</v>
      </c>
      <c r="B48" s="130">
        <v>2007.0</v>
      </c>
      <c r="C48" s="107">
        <v>0.0</v>
      </c>
      <c r="D48" s="108">
        <v>0.0</v>
      </c>
      <c r="E48" s="109">
        <v>0.0</v>
      </c>
      <c r="F48" s="110"/>
      <c r="G48" s="110"/>
      <c r="H48" s="110"/>
      <c r="I48" s="107">
        <v>2.0</v>
      </c>
      <c r="J48" s="108">
        <v>18.0</v>
      </c>
      <c r="K48" s="109">
        <v>133490.0</v>
      </c>
      <c r="L48" s="107">
        <v>0.0</v>
      </c>
      <c r="M48" s="108">
        <v>0.0</v>
      </c>
      <c r="N48" s="109">
        <v>0.0</v>
      </c>
      <c r="O48" s="107">
        <v>0.0</v>
      </c>
      <c r="P48" s="108">
        <v>0.0</v>
      </c>
      <c r="Q48" s="109">
        <v>0.0</v>
      </c>
      <c r="R48" s="107">
        <v>0.0</v>
      </c>
      <c r="S48" s="108">
        <v>0.0</v>
      </c>
      <c r="T48" s="109">
        <v>0.0</v>
      </c>
      <c r="U48" s="107">
        <v>0.0</v>
      </c>
      <c r="V48" s="108">
        <v>0.0</v>
      </c>
      <c r="W48" s="109">
        <v>0.0</v>
      </c>
      <c r="X48" s="107">
        <v>0.0</v>
      </c>
      <c r="Y48" s="108">
        <v>0.0</v>
      </c>
      <c r="Z48" s="109">
        <v>0.0</v>
      </c>
      <c r="AA48" s="107">
        <v>4.0</v>
      </c>
      <c r="AB48" s="108">
        <v>72.0</v>
      </c>
      <c r="AC48" s="108">
        <v>6680698.0</v>
      </c>
      <c r="AD48" s="111">
        <f t="shared" ref="AD48:AF48" si="53">SUM(C48+I48+L48+O48+R48+U48+X48+AA48)</f>
        <v>6</v>
      </c>
      <c r="AE48" s="108">
        <f t="shared" si="53"/>
        <v>90</v>
      </c>
      <c r="AF48" s="112">
        <f t="shared" si="53"/>
        <v>6814188</v>
      </c>
      <c r="AG48" s="51">
        <f>AE48-'Multi-Family'!AE35</f>
        <v>-43</v>
      </c>
      <c r="AH48" s="52">
        <f>AG48/'Multi-Family'!AE35</f>
        <v>-0.3233082707</v>
      </c>
      <c r="AI48" s="53">
        <f>AF48-'Multi-Family'!AF35</f>
        <v>1456018</v>
      </c>
      <c r="AJ48" s="52">
        <f>AI48/'Multi-Family'!AF35</f>
        <v>0.2717379254</v>
      </c>
      <c r="AK48" s="126">
        <f t="shared" si="50"/>
        <v>16779451</v>
      </c>
      <c r="AL48" s="115"/>
      <c r="AM48" s="35"/>
      <c r="AN48" s="35"/>
      <c r="AO48" s="36"/>
      <c r="AP48" s="36"/>
      <c r="AQ48" s="36"/>
      <c r="AR48" s="36"/>
      <c r="AS48" s="36"/>
      <c r="AT48" s="36"/>
      <c r="AU48" s="36"/>
      <c r="AV48" s="36"/>
      <c r="AW48" s="36"/>
      <c r="AX48" s="36"/>
      <c r="AY48" s="36"/>
      <c r="AZ48" s="36"/>
      <c r="BA48" s="36"/>
    </row>
    <row r="49" ht="12.75" customHeight="1">
      <c r="A49" s="105" t="s">
        <v>25</v>
      </c>
      <c r="B49" s="130">
        <v>2007.0</v>
      </c>
      <c r="C49" s="107">
        <v>0.0</v>
      </c>
      <c r="D49" s="108">
        <v>0.0</v>
      </c>
      <c r="E49" s="109">
        <v>0.0</v>
      </c>
      <c r="F49" s="110"/>
      <c r="G49" s="110"/>
      <c r="H49" s="110"/>
      <c r="I49" s="107">
        <v>0.0</v>
      </c>
      <c r="J49" s="108">
        <v>0.0</v>
      </c>
      <c r="K49" s="109">
        <v>0.0</v>
      </c>
      <c r="L49" s="107">
        <v>0.0</v>
      </c>
      <c r="M49" s="108">
        <v>0.0</v>
      </c>
      <c r="N49" s="109">
        <v>0.0</v>
      </c>
      <c r="O49" s="107">
        <v>0.0</v>
      </c>
      <c r="P49" s="108">
        <v>0.0</v>
      </c>
      <c r="Q49" s="109">
        <v>0.0</v>
      </c>
      <c r="R49" s="107">
        <v>0.0</v>
      </c>
      <c r="S49" s="108">
        <v>0.0</v>
      </c>
      <c r="T49" s="109">
        <v>0.0</v>
      </c>
      <c r="U49" s="107">
        <v>0.0</v>
      </c>
      <c r="V49" s="108">
        <v>0.0</v>
      </c>
      <c r="W49" s="109">
        <v>0.0</v>
      </c>
      <c r="X49" s="107">
        <v>0.0</v>
      </c>
      <c r="Y49" s="108">
        <v>0.0</v>
      </c>
      <c r="Z49" s="109">
        <v>0.0</v>
      </c>
      <c r="AA49" s="107">
        <v>0.0</v>
      </c>
      <c r="AB49" s="108">
        <v>0.0</v>
      </c>
      <c r="AC49" s="108">
        <v>0.0</v>
      </c>
      <c r="AD49" s="111">
        <f t="shared" ref="AD49:AF49" si="54">SUM(C49+I49+L49+O49+R49+U49+X49+AA49)</f>
        <v>0</v>
      </c>
      <c r="AE49" s="108">
        <f t="shared" si="54"/>
        <v>0</v>
      </c>
      <c r="AF49" s="112">
        <f t="shared" si="54"/>
        <v>0</v>
      </c>
      <c r="AG49" s="51">
        <f>AE49-'Multi-Family'!AE36</f>
        <v>-50</v>
      </c>
      <c r="AH49" s="52">
        <f>AG49/'Multi-Family'!AE36</f>
        <v>-1</v>
      </c>
      <c r="AI49" s="53">
        <f>AF49-'Multi-Family'!AF36</f>
        <v>-3838942</v>
      </c>
      <c r="AJ49" s="52">
        <f>AI49/'Multi-Family'!AF36</f>
        <v>-1</v>
      </c>
      <c r="AK49" s="126">
        <f t="shared" si="50"/>
        <v>12940509</v>
      </c>
      <c r="AL49" s="115"/>
      <c r="AM49" s="35"/>
      <c r="AN49" s="35"/>
      <c r="AO49" s="36"/>
      <c r="AP49" s="36"/>
      <c r="AQ49" s="36"/>
      <c r="AR49" s="36"/>
      <c r="AS49" s="36"/>
      <c r="AT49" s="36"/>
      <c r="AU49" s="36"/>
      <c r="AV49" s="36"/>
      <c r="AW49" s="36"/>
      <c r="AX49" s="36"/>
      <c r="AY49" s="36"/>
      <c r="AZ49" s="36"/>
      <c r="BA49" s="36"/>
    </row>
    <row r="50" ht="12.75" customHeight="1">
      <c r="A50" s="105" t="s">
        <v>26</v>
      </c>
      <c r="B50" s="130">
        <v>2007.0</v>
      </c>
      <c r="C50" s="107">
        <v>0.0</v>
      </c>
      <c r="D50" s="108">
        <v>0.0</v>
      </c>
      <c r="E50" s="109">
        <v>0.0</v>
      </c>
      <c r="F50" s="110"/>
      <c r="G50" s="110"/>
      <c r="H50" s="110"/>
      <c r="I50" s="107">
        <v>1.0</v>
      </c>
      <c r="J50" s="108">
        <v>4.0</v>
      </c>
      <c r="K50" s="109">
        <v>328748.0</v>
      </c>
      <c r="L50" s="107">
        <v>0.0</v>
      </c>
      <c r="M50" s="108">
        <v>0.0</v>
      </c>
      <c r="N50" s="109">
        <v>0.0</v>
      </c>
      <c r="O50" s="107">
        <v>0.0</v>
      </c>
      <c r="P50" s="108">
        <v>0.0</v>
      </c>
      <c r="Q50" s="109">
        <v>0.0</v>
      </c>
      <c r="R50" s="107">
        <v>0.0</v>
      </c>
      <c r="S50" s="108">
        <v>0.0</v>
      </c>
      <c r="T50" s="109">
        <v>0.0</v>
      </c>
      <c r="U50" s="107">
        <v>0.0</v>
      </c>
      <c r="V50" s="108">
        <v>0.0</v>
      </c>
      <c r="W50" s="109">
        <v>0.0</v>
      </c>
      <c r="X50" s="107">
        <v>0.0</v>
      </c>
      <c r="Y50" s="108">
        <v>0.0</v>
      </c>
      <c r="Z50" s="109">
        <v>0.0</v>
      </c>
      <c r="AA50" s="107">
        <v>1.0</v>
      </c>
      <c r="AB50" s="108">
        <v>80.0</v>
      </c>
      <c r="AC50" s="108">
        <v>7538590.0</v>
      </c>
      <c r="AD50" s="111">
        <f t="shared" ref="AD50:AF50" si="55">SUM(C50+I50+L50+O50+R50+U50+X50+AA50)</f>
        <v>2</v>
      </c>
      <c r="AE50" s="108">
        <f t="shared" si="55"/>
        <v>84</v>
      </c>
      <c r="AF50" s="112">
        <f t="shared" si="55"/>
        <v>7867338</v>
      </c>
      <c r="AG50" s="51">
        <f>AE50-'Multi-Family'!AE37</f>
        <v>-82</v>
      </c>
      <c r="AH50" s="52">
        <f>AG50/'Multi-Family'!AE37</f>
        <v>-0.4939759036</v>
      </c>
      <c r="AI50" s="53">
        <f>AF50-'Multi-Family'!AF37</f>
        <v>-2848855</v>
      </c>
      <c r="AJ50" s="52">
        <f>AI50/'Multi-Family'!AF37</f>
        <v>-0.2658458092</v>
      </c>
      <c r="AK50" s="126">
        <f t="shared" si="50"/>
        <v>10091654</v>
      </c>
      <c r="AL50" s="115"/>
      <c r="AM50" s="35"/>
      <c r="AN50" s="35"/>
      <c r="AO50" s="36"/>
      <c r="AP50" s="36"/>
      <c r="AQ50" s="36"/>
      <c r="AR50" s="36"/>
      <c r="AS50" s="36"/>
      <c r="AT50" s="36"/>
      <c r="AU50" s="36"/>
      <c r="AV50" s="36"/>
      <c r="AW50" s="36"/>
      <c r="AX50" s="36"/>
      <c r="AY50" s="36"/>
      <c r="AZ50" s="36"/>
      <c r="BA50" s="36"/>
    </row>
    <row r="51" ht="12.75" customHeight="1">
      <c r="A51" s="105" t="s">
        <v>27</v>
      </c>
      <c r="B51" s="130">
        <v>2007.0</v>
      </c>
      <c r="C51" s="107">
        <v>0.0</v>
      </c>
      <c r="D51" s="108">
        <v>0.0</v>
      </c>
      <c r="E51" s="109">
        <v>0.0</v>
      </c>
      <c r="F51" s="110"/>
      <c r="G51" s="110"/>
      <c r="H51" s="110"/>
      <c r="I51" s="107">
        <v>0.0</v>
      </c>
      <c r="J51" s="108">
        <v>0.0</v>
      </c>
      <c r="K51" s="109">
        <v>0.0</v>
      </c>
      <c r="L51" s="107">
        <v>0.0</v>
      </c>
      <c r="M51" s="108"/>
      <c r="N51" s="109">
        <v>0.0</v>
      </c>
      <c r="O51" s="107">
        <v>0.0</v>
      </c>
      <c r="P51" s="108">
        <v>0.0</v>
      </c>
      <c r="Q51" s="109">
        <v>0.0</v>
      </c>
      <c r="R51" s="107">
        <v>0.0</v>
      </c>
      <c r="S51" s="108">
        <v>0.0</v>
      </c>
      <c r="T51" s="109">
        <v>0.0</v>
      </c>
      <c r="U51" s="107">
        <v>0.0</v>
      </c>
      <c r="V51" s="108">
        <v>0.0</v>
      </c>
      <c r="W51" s="109">
        <v>0.0</v>
      </c>
      <c r="X51" s="107">
        <v>0.0</v>
      </c>
      <c r="Y51" s="108">
        <v>0.0</v>
      </c>
      <c r="Z51" s="109">
        <v>0.0</v>
      </c>
      <c r="AA51" s="107">
        <v>2.0</v>
      </c>
      <c r="AB51" s="108">
        <v>4.0</v>
      </c>
      <c r="AC51" s="108">
        <v>244134.0</v>
      </c>
      <c r="AD51" s="111">
        <f t="shared" ref="AD51:AF51" si="56">SUM(C51+I51+L51+O51+R51+U51+X51+AA51)</f>
        <v>2</v>
      </c>
      <c r="AE51" s="108">
        <f t="shared" si="56"/>
        <v>4</v>
      </c>
      <c r="AF51" s="112">
        <f t="shared" si="56"/>
        <v>244134</v>
      </c>
      <c r="AG51" s="51">
        <f>AE51-'Multi-Family'!AE38</f>
        <v>-96</v>
      </c>
      <c r="AH51" s="52">
        <f>AG51/'Multi-Family'!AE38</f>
        <v>-0.96</v>
      </c>
      <c r="AI51" s="53">
        <f>AF51-'Multi-Family'!AF38</f>
        <v>-4871842</v>
      </c>
      <c r="AJ51" s="52">
        <f>AI51/'Multi-Family'!AF38</f>
        <v>-0.9522800732</v>
      </c>
      <c r="AK51" s="126">
        <f t="shared" si="50"/>
        <v>5219812</v>
      </c>
      <c r="AL51" s="115"/>
      <c r="AM51" s="35"/>
      <c r="AN51" s="35"/>
      <c r="AO51" s="36"/>
      <c r="AP51" s="36"/>
      <c r="AQ51" s="36"/>
      <c r="AR51" s="36"/>
      <c r="AS51" s="36"/>
      <c r="AT51" s="36"/>
      <c r="AU51" s="36"/>
      <c r="AV51" s="36"/>
      <c r="AW51" s="36"/>
      <c r="AX51" s="36"/>
      <c r="AY51" s="36"/>
      <c r="AZ51" s="36"/>
      <c r="BA51" s="36"/>
    </row>
    <row r="52" ht="12.75" customHeight="1">
      <c r="A52" s="105" t="s">
        <v>28</v>
      </c>
      <c r="B52" s="130">
        <v>2007.0</v>
      </c>
      <c r="C52" s="107">
        <v>0.0</v>
      </c>
      <c r="D52" s="108">
        <v>0.0</v>
      </c>
      <c r="E52" s="109">
        <v>0.0</v>
      </c>
      <c r="F52" s="131"/>
      <c r="G52" s="131"/>
      <c r="H52" s="131"/>
      <c r="I52" s="107">
        <v>6.0</v>
      </c>
      <c r="J52" s="108">
        <v>376.0</v>
      </c>
      <c r="K52" s="109">
        <v>2.1722672E7</v>
      </c>
      <c r="L52" s="107">
        <v>6.0</v>
      </c>
      <c r="M52" s="108">
        <v>310.0</v>
      </c>
      <c r="N52" s="109">
        <v>2.377621E7</v>
      </c>
      <c r="O52" s="107">
        <v>0.0</v>
      </c>
      <c r="P52" s="108">
        <v>0.0</v>
      </c>
      <c r="Q52" s="109">
        <v>0.0</v>
      </c>
      <c r="R52" s="107">
        <v>0.0</v>
      </c>
      <c r="S52" s="108">
        <v>0.0</v>
      </c>
      <c r="T52" s="109">
        <v>0.0</v>
      </c>
      <c r="U52" s="107">
        <v>0.0</v>
      </c>
      <c r="V52" s="108">
        <v>0.0</v>
      </c>
      <c r="W52" s="109">
        <v>0.0</v>
      </c>
      <c r="X52" s="107">
        <v>0.0</v>
      </c>
      <c r="Y52" s="108">
        <v>0.0</v>
      </c>
      <c r="Z52" s="109">
        <v>0.0</v>
      </c>
      <c r="AA52" s="107">
        <v>0.0</v>
      </c>
      <c r="AB52" s="108">
        <v>0.0</v>
      </c>
      <c r="AC52" s="132">
        <v>0.0</v>
      </c>
      <c r="AD52" s="111">
        <f t="shared" ref="AD52:AF52" si="57">SUM(C52+I52+L52+O52+R52+U52+X52+AA52)</f>
        <v>12</v>
      </c>
      <c r="AE52" s="108">
        <f t="shared" si="57"/>
        <v>686</v>
      </c>
      <c r="AF52" s="112">
        <f t="shared" si="57"/>
        <v>45498882</v>
      </c>
      <c r="AG52" s="51">
        <f>AE52-'Multi-Family'!AE39</f>
        <v>298</v>
      </c>
      <c r="AH52" s="52">
        <f>AG52/'Multi-Family'!AE39</f>
        <v>0.7680412371</v>
      </c>
      <c r="AI52" s="53">
        <f>AF52-'Multi-Family'!AF39</f>
        <v>27396444</v>
      </c>
      <c r="AJ52" s="52">
        <f>AI52/'Multi-Family'!AF39</f>
        <v>1.51341184</v>
      </c>
      <c r="AK52" s="126">
        <f t="shared" si="50"/>
        <v>32616256</v>
      </c>
      <c r="AL52" s="115"/>
      <c r="AM52" s="35"/>
      <c r="AN52" s="35"/>
      <c r="AO52" s="36"/>
      <c r="AP52" s="36"/>
      <c r="AQ52" s="36"/>
      <c r="AR52" s="36"/>
      <c r="AS52" s="36"/>
      <c r="AT52" s="36"/>
      <c r="AU52" s="36"/>
      <c r="AV52" s="36"/>
      <c r="AW52" s="36"/>
      <c r="AX52" s="36"/>
      <c r="AY52" s="36"/>
      <c r="AZ52" s="36"/>
      <c r="BA52" s="36"/>
    </row>
    <row r="53" ht="12.75" customHeight="1">
      <c r="A53" s="105" t="s">
        <v>29</v>
      </c>
      <c r="B53" s="130">
        <v>2007.0</v>
      </c>
      <c r="C53" s="107">
        <v>0.0</v>
      </c>
      <c r="D53" s="108">
        <v>0.0</v>
      </c>
      <c r="E53" s="109">
        <v>0.0</v>
      </c>
      <c r="F53" s="110"/>
      <c r="G53" s="110"/>
      <c r="H53" s="110"/>
      <c r="I53" s="107">
        <v>8.0</v>
      </c>
      <c r="J53" s="108">
        <v>83.0</v>
      </c>
      <c r="K53" s="109">
        <v>6849175.0</v>
      </c>
      <c r="L53" s="107">
        <v>0.0</v>
      </c>
      <c r="M53" s="108">
        <v>0.0</v>
      </c>
      <c r="N53" s="109">
        <v>0.0</v>
      </c>
      <c r="O53" s="107">
        <v>0.0</v>
      </c>
      <c r="P53" s="108">
        <v>0.0</v>
      </c>
      <c r="Q53" s="109">
        <v>0.0</v>
      </c>
      <c r="R53" s="107">
        <v>0.0</v>
      </c>
      <c r="S53" s="108">
        <v>0.0</v>
      </c>
      <c r="T53" s="109">
        <v>0.0</v>
      </c>
      <c r="U53" s="107">
        <v>0.0</v>
      </c>
      <c r="V53" s="108">
        <v>0.0</v>
      </c>
      <c r="W53" s="109">
        <v>0.0</v>
      </c>
      <c r="X53" s="107">
        <v>0.0</v>
      </c>
      <c r="Y53" s="108">
        <v>0.0</v>
      </c>
      <c r="Z53" s="109">
        <v>0.0</v>
      </c>
      <c r="AA53" s="107">
        <v>0.0</v>
      </c>
      <c r="AB53" s="108">
        <v>0.0</v>
      </c>
      <c r="AC53" s="108">
        <v>0.0</v>
      </c>
      <c r="AD53" s="111">
        <f t="shared" ref="AD53:AF53" si="58">SUM(C53+I53+L53+O53+R53+U53+X53+AA53)</f>
        <v>8</v>
      </c>
      <c r="AE53" s="108">
        <f t="shared" si="58"/>
        <v>83</v>
      </c>
      <c r="AF53" s="112">
        <f t="shared" si="58"/>
        <v>6849175</v>
      </c>
      <c r="AG53" s="51">
        <f>AE53-'Multi-Family'!AE40</f>
        <v>-83</v>
      </c>
      <c r="AH53" s="52">
        <f>AG53/'Multi-Family'!AE40</f>
        <v>-0.5</v>
      </c>
      <c r="AI53" s="53">
        <f>AF53-'Multi-Family'!AF40</f>
        <v>-7880115</v>
      </c>
      <c r="AJ53" s="52">
        <f>AI53/'Multi-Family'!AF40</f>
        <v>-0.5349962558</v>
      </c>
      <c r="AK53" s="126">
        <f t="shared" si="50"/>
        <v>24736141</v>
      </c>
      <c r="AL53" s="115"/>
      <c r="AM53" s="35"/>
      <c r="AN53" s="35"/>
      <c r="AO53" s="36"/>
      <c r="AP53" s="36"/>
      <c r="AQ53" s="36"/>
      <c r="AR53" s="36"/>
      <c r="AS53" s="36"/>
      <c r="AT53" s="36"/>
      <c r="AU53" s="36"/>
      <c r="AV53" s="36"/>
      <c r="AW53" s="36"/>
      <c r="AX53" s="36"/>
      <c r="AY53" s="36"/>
      <c r="AZ53" s="36"/>
      <c r="BA53" s="36"/>
    </row>
    <row r="54" ht="12.75" customHeight="1">
      <c r="A54" s="105" t="s">
        <v>30</v>
      </c>
      <c r="B54" s="130">
        <v>2007.0</v>
      </c>
      <c r="C54" s="107">
        <v>0.0</v>
      </c>
      <c r="D54" s="108">
        <v>0.0</v>
      </c>
      <c r="E54" s="109">
        <v>0.0</v>
      </c>
      <c r="F54" s="110"/>
      <c r="G54" s="110"/>
      <c r="H54" s="110"/>
      <c r="I54" s="107">
        <v>12.0</v>
      </c>
      <c r="J54" s="108">
        <v>164.0</v>
      </c>
      <c r="K54" s="109">
        <v>7.5879072E7</v>
      </c>
      <c r="L54" s="107">
        <v>0.0</v>
      </c>
      <c r="M54" s="108">
        <v>0.0</v>
      </c>
      <c r="N54" s="109">
        <v>0.0</v>
      </c>
      <c r="O54" s="107">
        <v>0.0</v>
      </c>
      <c r="P54" s="108">
        <v>0.0</v>
      </c>
      <c r="Q54" s="109">
        <v>0.0</v>
      </c>
      <c r="R54" s="107">
        <v>0.0</v>
      </c>
      <c r="S54" s="108">
        <v>0.0</v>
      </c>
      <c r="T54" s="109">
        <v>0.0</v>
      </c>
      <c r="U54" s="107">
        <v>0.0</v>
      </c>
      <c r="V54" s="108">
        <v>0.0</v>
      </c>
      <c r="W54" s="109">
        <v>0.0</v>
      </c>
      <c r="X54" s="107">
        <v>0.0</v>
      </c>
      <c r="Y54" s="108">
        <v>0.0</v>
      </c>
      <c r="Z54" s="109">
        <v>0.0</v>
      </c>
      <c r="AA54" s="107">
        <v>0.0</v>
      </c>
      <c r="AB54" s="108">
        <v>0.0</v>
      </c>
      <c r="AC54" s="108">
        <v>0.0</v>
      </c>
      <c r="AD54" s="111">
        <f t="shared" ref="AD54:AF54" si="59">SUM(C54+I54+L54+O54+R54+U54+X54+AA54)</f>
        <v>12</v>
      </c>
      <c r="AE54" s="108">
        <f t="shared" si="59"/>
        <v>164</v>
      </c>
      <c r="AF54" s="112">
        <f t="shared" si="59"/>
        <v>75879072</v>
      </c>
      <c r="AG54" s="51">
        <f>AE54-'Multi-Family'!AE41</f>
        <v>105</v>
      </c>
      <c r="AH54" s="52">
        <f>AG54/'Multi-Family'!AE41</f>
        <v>1.779661017</v>
      </c>
      <c r="AI54" s="53">
        <f>AF54-'Multi-Family'!AF41</f>
        <v>69617072</v>
      </c>
      <c r="AJ54" s="52">
        <f>AI54/'Multi-Family'!AF41</f>
        <v>11.11738614</v>
      </c>
      <c r="AK54" s="126">
        <f t="shared" si="50"/>
        <v>94353213</v>
      </c>
      <c r="AL54" s="115"/>
      <c r="AM54" s="35"/>
      <c r="AN54" s="35"/>
      <c r="AO54" s="36"/>
      <c r="AP54" s="36"/>
      <c r="AQ54" s="36"/>
      <c r="AR54" s="36"/>
      <c r="AS54" s="36"/>
      <c r="AT54" s="36"/>
      <c r="AU54" s="36"/>
      <c r="AV54" s="36"/>
      <c r="AW54" s="36"/>
      <c r="AX54" s="36"/>
      <c r="AY54" s="36"/>
      <c r="AZ54" s="36"/>
      <c r="BA54" s="36"/>
    </row>
    <row r="55" ht="12.75" customHeight="1">
      <c r="A55" s="116" t="s">
        <v>31</v>
      </c>
      <c r="B55" s="133">
        <v>2007.0</v>
      </c>
      <c r="C55" s="134">
        <f t="shared" ref="C55:E55" si="60">SUM(C43:C54)</f>
        <v>0</v>
      </c>
      <c r="D55" s="135">
        <f t="shared" si="60"/>
        <v>0</v>
      </c>
      <c r="E55" s="136">
        <f t="shared" si="60"/>
        <v>0</v>
      </c>
      <c r="F55" s="137"/>
      <c r="G55" s="137"/>
      <c r="H55" s="137"/>
      <c r="I55" s="134">
        <v>41.0</v>
      </c>
      <c r="J55" s="135">
        <f t="shared" ref="J55:AG55" si="61">SUM(J43:J54)</f>
        <v>712</v>
      </c>
      <c r="K55" s="136">
        <f t="shared" si="61"/>
        <v>109431736</v>
      </c>
      <c r="L55" s="134">
        <f t="shared" si="61"/>
        <v>7</v>
      </c>
      <c r="M55" s="135">
        <f t="shared" si="61"/>
        <v>316</v>
      </c>
      <c r="N55" s="136">
        <f t="shared" si="61"/>
        <v>35902720</v>
      </c>
      <c r="O55" s="134">
        <f t="shared" si="61"/>
        <v>0</v>
      </c>
      <c r="P55" s="135">
        <f t="shared" si="61"/>
        <v>0</v>
      </c>
      <c r="Q55" s="136">
        <f t="shared" si="61"/>
        <v>0</v>
      </c>
      <c r="R55" s="134">
        <f t="shared" si="61"/>
        <v>0</v>
      </c>
      <c r="S55" s="135">
        <f t="shared" si="61"/>
        <v>0</v>
      </c>
      <c r="T55" s="136">
        <f t="shared" si="61"/>
        <v>0</v>
      </c>
      <c r="U55" s="134">
        <f t="shared" si="61"/>
        <v>0</v>
      </c>
      <c r="V55" s="135">
        <f t="shared" si="61"/>
        <v>0</v>
      </c>
      <c r="W55" s="136">
        <f t="shared" si="61"/>
        <v>0</v>
      </c>
      <c r="X55" s="134">
        <f t="shared" si="61"/>
        <v>0</v>
      </c>
      <c r="Y55" s="135">
        <f t="shared" si="61"/>
        <v>0</v>
      </c>
      <c r="Z55" s="136">
        <f t="shared" si="61"/>
        <v>0</v>
      </c>
      <c r="AA55" s="134">
        <f t="shared" si="61"/>
        <v>10</v>
      </c>
      <c r="AB55" s="135">
        <f t="shared" si="61"/>
        <v>256</v>
      </c>
      <c r="AC55" s="135">
        <f t="shared" si="61"/>
        <v>26137522</v>
      </c>
      <c r="AD55" s="138">
        <f t="shared" si="61"/>
        <v>58</v>
      </c>
      <c r="AE55" s="135">
        <f t="shared" si="61"/>
        <v>1284</v>
      </c>
      <c r="AF55" s="139">
        <f t="shared" si="61"/>
        <v>171471978</v>
      </c>
      <c r="AG55" s="54">
        <f t="shared" si="61"/>
        <v>-10</v>
      </c>
      <c r="AH55" s="55">
        <f>AG55/'Multi-Family'!AE42</f>
        <v>-0.00772797527</v>
      </c>
      <c r="AI55" s="56">
        <f>SUM(AI43:AI54)</f>
        <v>94353213</v>
      </c>
      <c r="AJ55" s="55">
        <f>AI55/'Multi-Family'!AF42</f>
        <v>1.223479305</v>
      </c>
      <c r="AK55" s="129">
        <f t="shared" ref="AK55:AK56" si="63">AI55</f>
        <v>94353213</v>
      </c>
      <c r="AL55" s="115"/>
      <c r="AM55" s="36"/>
      <c r="AN55" s="36"/>
      <c r="AO55" s="36"/>
      <c r="AP55" s="36"/>
      <c r="AQ55" s="36"/>
      <c r="AR55" s="36"/>
      <c r="AS55" s="36"/>
      <c r="AT55" s="36"/>
      <c r="AU55" s="36"/>
      <c r="AV55" s="36"/>
      <c r="AW55" s="36"/>
      <c r="AX55" s="36"/>
      <c r="AY55" s="36"/>
      <c r="AZ55" s="36"/>
      <c r="BA55" s="36"/>
    </row>
    <row r="56" ht="12.75" customHeight="1">
      <c r="A56" s="140" t="s">
        <v>19</v>
      </c>
      <c r="B56" s="130">
        <v>2008.0</v>
      </c>
      <c r="C56" s="107">
        <v>0.0</v>
      </c>
      <c r="D56" s="108">
        <v>0.0</v>
      </c>
      <c r="E56" s="109">
        <v>0.0</v>
      </c>
      <c r="F56" s="110"/>
      <c r="G56" s="110"/>
      <c r="H56" s="110"/>
      <c r="I56" s="107">
        <v>6.0</v>
      </c>
      <c r="J56" s="108">
        <v>321.0</v>
      </c>
      <c r="K56" s="109">
        <v>2.6345215E7</v>
      </c>
      <c r="L56" s="107">
        <v>0.0</v>
      </c>
      <c r="M56" s="108">
        <v>0.0</v>
      </c>
      <c r="N56" s="109">
        <v>0.0</v>
      </c>
      <c r="O56" s="107">
        <v>0.0</v>
      </c>
      <c r="P56" s="108">
        <v>0.0</v>
      </c>
      <c r="Q56" s="109">
        <v>0.0</v>
      </c>
      <c r="R56" s="107">
        <v>0.0</v>
      </c>
      <c r="S56" s="108">
        <v>0.0</v>
      </c>
      <c r="T56" s="109">
        <v>0.0</v>
      </c>
      <c r="U56" s="107">
        <v>0.0</v>
      </c>
      <c r="V56" s="108">
        <v>0.0</v>
      </c>
      <c r="W56" s="109">
        <v>0.0</v>
      </c>
      <c r="X56" s="107">
        <v>0.0</v>
      </c>
      <c r="Y56" s="108">
        <v>0.0</v>
      </c>
      <c r="Z56" s="109">
        <v>0.0</v>
      </c>
      <c r="AA56" s="107">
        <v>0.0</v>
      </c>
      <c r="AB56" s="108">
        <v>0.0</v>
      </c>
      <c r="AC56" s="108">
        <v>0.0</v>
      </c>
      <c r="AD56" s="111">
        <f t="shared" ref="AD56:AF56" si="62">SUM(C56+I56+L56+O56+R56+U56+X56+AA56)</f>
        <v>6</v>
      </c>
      <c r="AE56" s="108">
        <f t="shared" si="62"/>
        <v>321</v>
      </c>
      <c r="AF56" s="112">
        <f t="shared" si="62"/>
        <v>26345215</v>
      </c>
      <c r="AG56" s="51">
        <f>AE56-'Multi-Family'!AE43</f>
        <v>321</v>
      </c>
      <c r="AH56" s="52" t="str">
        <f>AG56/'Multi-Family'!AE43</f>
        <v>#DIV/0!</v>
      </c>
      <c r="AI56" s="53">
        <f>AF56-'Multi-Family'!AF43</f>
        <v>26345215</v>
      </c>
      <c r="AJ56" s="52" t="str">
        <f>AI56/'Multi-Family'!AF43</f>
        <v>#DIV/0!</v>
      </c>
      <c r="AK56" s="126">
        <f t="shared" si="63"/>
        <v>26345215</v>
      </c>
      <c r="AL56" s="115"/>
      <c r="AM56" s="35"/>
      <c r="AN56" s="35"/>
      <c r="AO56" s="36"/>
      <c r="AP56" s="37"/>
      <c r="AQ56" s="37"/>
      <c r="AR56" s="37"/>
      <c r="AS56" s="37"/>
      <c r="AT56" s="37"/>
      <c r="AU56" s="37"/>
      <c r="AV56" s="37"/>
      <c r="AW56" s="37"/>
      <c r="AX56" s="37"/>
      <c r="AY56" s="37"/>
      <c r="AZ56" s="37"/>
      <c r="BA56" s="37"/>
    </row>
    <row r="57" ht="12.75" customHeight="1">
      <c r="A57" s="140" t="s">
        <v>20</v>
      </c>
      <c r="B57" s="130">
        <v>2008.0</v>
      </c>
      <c r="C57" s="107">
        <v>0.0</v>
      </c>
      <c r="D57" s="108">
        <v>0.0</v>
      </c>
      <c r="E57" s="109">
        <v>0.0</v>
      </c>
      <c r="F57" s="110"/>
      <c r="G57" s="110"/>
      <c r="H57" s="110"/>
      <c r="I57" s="107">
        <v>2.0</v>
      </c>
      <c r="J57" s="108">
        <v>12.0</v>
      </c>
      <c r="K57" s="109">
        <v>494456.0</v>
      </c>
      <c r="L57" s="107">
        <v>0.0</v>
      </c>
      <c r="M57" s="108">
        <v>0.0</v>
      </c>
      <c r="N57" s="109">
        <v>0.0</v>
      </c>
      <c r="O57" s="107">
        <v>0.0</v>
      </c>
      <c r="P57" s="108">
        <v>0.0</v>
      </c>
      <c r="Q57" s="109">
        <v>0.0</v>
      </c>
      <c r="R57" s="107">
        <v>0.0</v>
      </c>
      <c r="S57" s="108">
        <v>0.0</v>
      </c>
      <c r="T57" s="109">
        <v>0.0</v>
      </c>
      <c r="U57" s="107">
        <v>0.0</v>
      </c>
      <c r="V57" s="108">
        <v>0.0</v>
      </c>
      <c r="W57" s="109">
        <v>0.0</v>
      </c>
      <c r="X57" s="107">
        <v>0.0</v>
      </c>
      <c r="Y57" s="108">
        <v>0.0</v>
      </c>
      <c r="Z57" s="109">
        <v>0.0</v>
      </c>
      <c r="AA57" s="107">
        <v>0.0</v>
      </c>
      <c r="AB57" s="108">
        <v>0.0</v>
      </c>
      <c r="AC57" s="108">
        <v>0.0</v>
      </c>
      <c r="AD57" s="111">
        <f t="shared" ref="AD57:AF57" si="64">SUM(C57+I57+L57+O57+R57+U57+X57+AA57)</f>
        <v>2</v>
      </c>
      <c r="AE57" s="108">
        <f t="shared" si="64"/>
        <v>12</v>
      </c>
      <c r="AF57" s="112">
        <f t="shared" si="64"/>
        <v>494456</v>
      </c>
      <c r="AG57" s="51">
        <f>AE57-'Multi-Family'!AE44</f>
        <v>6</v>
      </c>
      <c r="AH57" s="52">
        <f>AG57/'Multi-Family'!AE44</f>
        <v>1</v>
      </c>
      <c r="AI57" s="53">
        <f>AF57-'Multi-Family'!AF44</f>
        <v>-11632054</v>
      </c>
      <c r="AJ57" s="52">
        <f>AI57/'Multi-Family'!AF44</f>
        <v>-0.9592252016</v>
      </c>
      <c r="AK57" s="126">
        <f t="shared" ref="AK57:AK67" si="66">AK56+AI57</f>
        <v>14713161</v>
      </c>
      <c r="AL57" s="115"/>
      <c r="AM57" s="35"/>
      <c r="AN57" s="35"/>
      <c r="AO57" s="36"/>
      <c r="AP57" s="37"/>
      <c r="AQ57" s="37"/>
      <c r="AR57" s="37"/>
      <c r="AS57" s="37"/>
      <c r="AT57" s="37"/>
      <c r="AU57" s="37"/>
      <c r="AV57" s="37"/>
      <c r="AW57" s="37"/>
      <c r="AX57" s="37"/>
      <c r="AY57" s="37"/>
      <c r="AZ57" s="37"/>
      <c r="BA57" s="37"/>
    </row>
    <row r="58" ht="12.75" customHeight="1">
      <c r="A58" s="140" t="s">
        <v>21</v>
      </c>
      <c r="B58" s="130">
        <v>2008.0</v>
      </c>
      <c r="C58" s="107">
        <v>0.0</v>
      </c>
      <c r="D58" s="108">
        <v>0.0</v>
      </c>
      <c r="E58" s="109">
        <v>0.0</v>
      </c>
      <c r="F58" s="110"/>
      <c r="G58" s="110"/>
      <c r="H58" s="110"/>
      <c r="I58" s="107">
        <v>0.0</v>
      </c>
      <c r="J58" s="108">
        <v>0.0</v>
      </c>
      <c r="K58" s="109">
        <v>0.0</v>
      </c>
      <c r="L58" s="107">
        <v>0.0</v>
      </c>
      <c r="M58" s="108">
        <v>0.0</v>
      </c>
      <c r="N58" s="109">
        <v>0.0</v>
      </c>
      <c r="O58" s="107">
        <v>0.0</v>
      </c>
      <c r="P58" s="108">
        <v>0.0</v>
      </c>
      <c r="Q58" s="109">
        <v>0.0</v>
      </c>
      <c r="R58" s="107">
        <v>0.0</v>
      </c>
      <c r="S58" s="108">
        <v>0.0</v>
      </c>
      <c r="T58" s="109">
        <v>0.0</v>
      </c>
      <c r="U58" s="107">
        <v>0.0</v>
      </c>
      <c r="V58" s="108">
        <v>0.0</v>
      </c>
      <c r="W58" s="109">
        <v>0.0</v>
      </c>
      <c r="X58" s="107">
        <v>0.0</v>
      </c>
      <c r="Y58" s="108">
        <v>0.0</v>
      </c>
      <c r="Z58" s="109">
        <v>0.0</v>
      </c>
      <c r="AA58" s="107">
        <v>0.0</v>
      </c>
      <c r="AB58" s="108">
        <v>0.0</v>
      </c>
      <c r="AC58" s="108">
        <v>0.0</v>
      </c>
      <c r="AD58" s="111">
        <f t="shared" ref="AD58:AF58" si="65">SUM(C58+I58+L58+O58+R58+U58+X58+AA58)</f>
        <v>0</v>
      </c>
      <c r="AE58" s="108">
        <f t="shared" si="65"/>
        <v>0</v>
      </c>
      <c r="AF58" s="112">
        <f t="shared" si="65"/>
        <v>0</v>
      </c>
      <c r="AG58" s="51">
        <f>AE58-'Multi-Family'!AE45</f>
        <v>-32</v>
      </c>
      <c r="AH58" s="52">
        <f>AG58/'Multi-Family'!AE45</f>
        <v>-1</v>
      </c>
      <c r="AI58" s="53">
        <f>AF58-'Multi-Family'!AF45</f>
        <v>-3439344</v>
      </c>
      <c r="AJ58" s="52">
        <f>AI58/'Multi-Family'!AF45</f>
        <v>-1</v>
      </c>
      <c r="AK58" s="126">
        <f t="shared" si="66"/>
        <v>11273817</v>
      </c>
      <c r="AL58" s="115"/>
      <c r="AM58" s="35"/>
      <c r="AN58" s="35"/>
      <c r="AO58" s="36"/>
      <c r="AP58" s="39"/>
      <c r="AQ58" s="39"/>
      <c r="AR58" s="39"/>
      <c r="AS58" s="39"/>
      <c r="AT58" s="39"/>
      <c r="AU58" s="39"/>
      <c r="AV58" s="39"/>
      <c r="AW58" s="39"/>
      <c r="AX58" s="39"/>
      <c r="AY58" s="39"/>
      <c r="AZ58" s="39"/>
      <c r="BA58" s="39"/>
    </row>
    <row r="59" ht="12.75" customHeight="1">
      <c r="A59" s="140" t="s">
        <v>22</v>
      </c>
      <c r="B59" s="130">
        <v>2008.0</v>
      </c>
      <c r="C59" s="107">
        <v>0.0</v>
      </c>
      <c r="D59" s="108">
        <v>0.0</v>
      </c>
      <c r="E59" s="109">
        <v>0.0</v>
      </c>
      <c r="F59" s="110"/>
      <c r="G59" s="110"/>
      <c r="H59" s="110"/>
      <c r="I59" s="107">
        <v>5.0</v>
      </c>
      <c r="J59" s="108">
        <v>30.0</v>
      </c>
      <c r="K59" s="109">
        <v>2339422.0</v>
      </c>
      <c r="L59" s="107">
        <v>0.0</v>
      </c>
      <c r="M59" s="108">
        <v>0.0</v>
      </c>
      <c r="N59" s="109">
        <v>0.0</v>
      </c>
      <c r="O59" s="107">
        <v>0.0</v>
      </c>
      <c r="P59" s="108">
        <v>0.0</v>
      </c>
      <c r="Q59" s="109">
        <v>0.0</v>
      </c>
      <c r="R59" s="107">
        <v>0.0</v>
      </c>
      <c r="S59" s="108">
        <v>0.0</v>
      </c>
      <c r="T59" s="109">
        <v>0.0</v>
      </c>
      <c r="U59" s="107">
        <v>0.0</v>
      </c>
      <c r="V59" s="108">
        <v>0.0</v>
      </c>
      <c r="W59" s="109">
        <v>0.0</v>
      </c>
      <c r="X59" s="107">
        <v>0.0</v>
      </c>
      <c r="Y59" s="108">
        <v>0.0</v>
      </c>
      <c r="Z59" s="109">
        <v>0.0</v>
      </c>
      <c r="AA59" s="107">
        <v>0.0</v>
      </c>
      <c r="AB59" s="108">
        <v>0.0</v>
      </c>
      <c r="AC59" s="108">
        <v>0.0</v>
      </c>
      <c r="AD59" s="111">
        <f t="shared" ref="AD59:AF59" si="67">SUM(C59+I59+L59+O59+R59+U59+X59+AA59)</f>
        <v>5</v>
      </c>
      <c r="AE59" s="108">
        <f t="shared" si="67"/>
        <v>30</v>
      </c>
      <c r="AF59" s="112">
        <f t="shared" si="67"/>
        <v>2339422</v>
      </c>
      <c r="AG59" s="51">
        <f>AE59-'Multi-Family'!AE46</f>
        <v>-100</v>
      </c>
      <c r="AH59" s="52">
        <f>AG59/'Multi-Family'!AE46</f>
        <v>-0.7692307692</v>
      </c>
      <c r="AI59" s="53">
        <f>AF59-'Multi-Family'!AF46</f>
        <v>-10103278</v>
      </c>
      <c r="AJ59" s="52">
        <f>AI59/'Multi-Family'!AF46</f>
        <v>-0.8119843764</v>
      </c>
      <c r="AK59" s="126">
        <f t="shared" si="66"/>
        <v>1170539</v>
      </c>
      <c r="AL59" s="115"/>
      <c r="AM59" s="35"/>
      <c r="AN59" s="35"/>
      <c r="AO59" s="36"/>
      <c r="AP59" s="15"/>
      <c r="AQ59" s="15"/>
      <c r="AR59" s="15"/>
      <c r="AS59" s="15"/>
      <c r="AT59" s="15"/>
      <c r="AU59" s="15"/>
      <c r="AV59" s="15"/>
      <c r="AW59" s="15"/>
      <c r="AX59" s="15"/>
      <c r="AY59" s="15"/>
      <c r="AZ59" s="15"/>
      <c r="BA59" s="15"/>
    </row>
    <row r="60" ht="12.75" customHeight="1">
      <c r="A60" s="140" t="s">
        <v>23</v>
      </c>
      <c r="B60" s="130">
        <v>2008.0</v>
      </c>
      <c r="C60" s="107">
        <v>0.0</v>
      </c>
      <c r="D60" s="108">
        <v>0.0</v>
      </c>
      <c r="E60" s="109">
        <v>0.0</v>
      </c>
      <c r="F60" s="110"/>
      <c r="G60" s="110"/>
      <c r="H60" s="110"/>
      <c r="I60" s="107">
        <v>2.0</v>
      </c>
      <c r="J60" s="108">
        <v>42.0</v>
      </c>
      <c r="K60" s="109">
        <v>6767382.0</v>
      </c>
      <c r="L60" s="107">
        <v>0.0</v>
      </c>
      <c r="M60" s="108">
        <v>0.0</v>
      </c>
      <c r="N60" s="109">
        <v>0.0</v>
      </c>
      <c r="O60" s="107">
        <v>0.0</v>
      </c>
      <c r="P60" s="108">
        <v>0.0</v>
      </c>
      <c r="Q60" s="109">
        <v>0.0</v>
      </c>
      <c r="R60" s="107">
        <v>0.0</v>
      </c>
      <c r="S60" s="108">
        <v>0.0</v>
      </c>
      <c r="T60" s="109">
        <v>0.0</v>
      </c>
      <c r="U60" s="107">
        <v>0.0</v>
      </c>
      <c r="V60" s="108">
        <v>0.0</v>
      </c>
      <c r="W60" s="109">
        <v>0.0</v>
      </c>
      <c r="X60" s="107">
        <v>0.0</v>
      </c>
      <c r="Y60" s="108">
        <v>0.0</v>
      </c>
      <c r="Z60" s="109">
        <v>0.0</v>
      </c>
      <c r="AA60" s="107">
        <v>0.0</v>
      </c>
      <c r="AB60" s="108">
        <v>0.0</v>
      </c>
      <c r="AC60" s="108">
        <v>0.0</v>
      </c>
      <c r="AD60" s="111">
        <f t="shared" ref="AD60:AF60" si="68">SUM(C60+I60+L60+O60+R60+U60+X60+AA60)</f>
        <v>2</v>
      </c>
      <c r="AE60" s="108">
        <f t="shared" si="68"/>
        <v>42</v>
      </c>
      <c r="AF60" s="112">
        <f t="shared" si="68"/>
        <v>6767382</v>
      </c>
      <c r="AG60" s="51">
        <f>AE60-'Multi-Family'!AE47</f>
        <v>37</v>
      </c>
      <c r="AH60" s="52">
        <f>AG60/'Multi-Family'!AE47</f>
        <v>7.4</v>
      </c>
      <c r="AI60" s="53">
        <f>AF60-'Multi-Family'!AF47</f>
        <v>6456747</v>
      </c>
      <c r="AJ60" s="52">
        <f>AI60/'Multi-Family'!AF47</f>
        <v>20.78563909</v>
      </c>
      <c r="AK60" s="126">
        <f t="shared" si="66"/>
        <v>7627286</v>
      </c>
      <c r="AL60" s="115"/>
      <c r="AM60" s="35"/>
      <c r="AN60" s="35"/>
      <c r="AO60" s="36"/>
      <c r="AP60" s="15"/>
      <c r="AQ60" s="15"/>
      <c r="AR60" s="15"/>
      <c r="AS60" s="15"/>
      <c r="AT60" s="15"/>
      <c r="AU60" s="15"/>
      <c r="AV60" s="15"/>
      <c r="AW60" s="15"/>
      <c r="AX60" s="15"/>
      <c r="AY60" s="15"/>
      <c r="AZ60" s="15"/>
      <c r="BA60" s="15"/>
    </row>
    <row r="61" ht="12.75" customHeight="1">
      <c r="A61" s="140" t="s">
        <v>24</v>
      </c>
      <c r="B61" s="130">
        <v>2008.0</v>
      </c>
      <c r="C61" s="107">
        <v>0.0</v>
      </c>
      <c r="D61" s="108">
        <v>0.0</v>
      </c>
      <c r="E61" s="109">
        <v>0.0</v>
      </c>
      <c r="F61" s="110"/>
      <c r="G61" s="110"/>
      <c r="H61" s="110"/>
      <c r="I61" s="107">
        <v>1.0</v>
      </c>
      <c r="J61" s="108">
        <v>100.0</v>
      </c>
      <c r="K61" s="109">
        <v>4905246.0</v>
      </c>
      <c r="L61" s="107">
        <v>0.0</v>
      </c>
      <c r="M61" s="108">
        <v>0.0</v>
      </c>
      <c r="N61" s="109"/>
      <c r="O61" s="107">
        <v>0.0</v>
      </c>
      <c r="P61" s="108">
        <v>0.0</v>
      </c>
      <c r="Q61" s="109">
        <v>0.0</v>
      </c>
      <c r="R61" s="107">
        <v>0.0</v>
      </c>
      <c r="S61" s="108">
        <v>0.0</v>
      </c>
      <c r="T61" s="109">
        <v>0.0</v>
      </c>
      <c r="U61" s="107">
        <v>0.0</v>
      </c>
      <c r="V61" s="108">
        <v>0.0</v>
      </c>
      <c r="W61" s="109">
        <v>0.0</v>
      </c>
      <c r="X61" s="107">
        <v>0.0</v>
      </c>
      <c r="Y61" s="108">
        <v>0.0</v>
      </c>
      <c r="Z61" s="109">
        <v>0.0</v>
      </c>
      <c r="AA61" s="107">
        <v>0.0</v>
      </c>
      <c r="AB61" s="108">
        <v>0.0</v>
      </c>
      <c r="AC61" s="108">
        <v>0.0</v>
      </c>
      <c r="AD61" s="111">
        <f t="shared" ref="AD61:AF61" si="69">SUM(C61+I61+L61+O61+R61+U61+X61+AA61)</f>
        <v>1</v>
      </c>
      <c r="AE61" s="108">
        <f t="shared" si="69"/>
        <v>100</v>
      </c>
      <c r="AF61" s="112">
        <f t="shared" si="69"/>
        <v>4905246</v>
      </c>
      <c r="AG61" s="51">
        <f>AE61-'Multi-Family'!AE48</f>
        <v>10</v>
      </c>
      <c r="AH61" s="52">
        <f>AG61/'Multi-Family'!AE48</f>
        <v>0.1111111111</v>
      </c>
      <c r="AI61" s="53">
        <f>AF61-'Multi-Family'!AF48</f>
        <v>-1908942</v>
      </c>
      <c r="AJ61" s="52">
        <f>AI61/'Multi-Family'!AF48</f>
        <v>-0.2801422561</v>
      </c>
      <c r="AK61" s="126">
        <f t="shared" si="66"/>
        <v>5718344</v>
      </c>
      <c r="AL61" s="115"/>
      <c r="AM61" s="35"/>
      <c r="AN61" s="35"/>
      <c r="AO61" s="36"/>
      <c r="AP61" s="36"/>
      <c r="AQ61" s="36"/>
      <c r="AR61" s="36"/>
      <c r="AS61" s="36"/>
      <c r="AT61" s="36"/>
      <c r="AU61" s="36"/>
      <c r="AV61" s="36"/>
      <c r="AW61" s="36"/>
      <c r="AX61" s="36"/>
      <c r="AY61" s="36"/>
      <c r="AZ61" s="36"/>
      <c r="BA61" s="36"/>
    </row>
    <row r="62" ht="12.75" customHeight="1">
      <c r="A62" s="140" t="s">
        <v>25</v>
      </c>
      <c r="B62" s="130">
        <v>2008.0</v>
      </c>
      <c r="C62" s="107">
        <v>0.0</v>
      </c>
      <c r="D62" s="108">
        <v>0.0</v>
      </c>
      <c r="E62" s="109">
        <v>0.0</v>
      </c>
      <c r="F62" s="110"/>
      <c r="G62" s="110"/>
      <c r="H62" s="110"/>
      <c r="I62" s="107">
        <v>3.0</v>
      </c>
      <c r="J62" s="108">
        <v>82.0</v>
      </c>
      <c r="K62" s="109">
        <v>4207881.0</v>
      </c>
      <c r="L62" s="107">
        <v>1.0</v>
      </c>
      <c r="M62" s="108">
        <v>30.0</v>
      </c>
      <c r="N62" s="109">
        <v>2912472.0</v>
      </c>
      <c r="O62" s="107">
        <v>0.0</v>
      </c>
      <c r="P62" s="108">
        <v>0.0</v>
      </c>
      <c r="Q62" s="109">
        <v>0.0</v>
      </c>
      <c r="R62" s="107">
        <v>0.0</v>
      </c>
      <c r="S62" s="108">
        <v>0.0</v>
      </c>
      <c r="T62" s="109">
        <v>0.0</v>
      </c>
      <c r="U62" s="107">
        <v>0.0</v>
      </c>
      <c r="V62" s="108">
        <v>0.0</v>
      </c>
      <c r="W62" s="109">
        <v>0.0</v>
      </c>
      <c r="X62" s="107">
        <v>0.0</v>
      </c>
      <c r="Y62" s="108">
        <v>0.0</v>
      </c>
      <c r="Z62" s="109">
        <v>0.0</v>
      </c>
      <c r="AA62" s="107">
        <v>0.0</v>
      </c>
      <c r="AB62" s="108">
        <v>0.0</v>
      </c>
      <c r="AC62" s="108">
        <v>0.0</v>
      </c>
      <c r="AD62" s="111">
        <f t="shared" ref="AD62:AF62" si="70">SUM(C62+I62+L62+O62+R62+U62+X62+AA62)</f>
        <v>4</v>
      </c>
      <c r="AE62" s="108">
        <f t="shared" si="70"/>
        <v>112</v>
      </c>
      <c r="AF62" s="112">
        <f t="shared" si="70"/>
        <v>7120353</v>
      </c>
      <c r="AG62" s="51">
        <f>AE62-'Multi-Family'!AE49</f>
        <v>112</v>
      </c>
      <c r="AH62" s="52" t="str">
        <f>AG62/'Multi-Family'!AE49</f>
        <v>#DIV/0!</v>
      </c>
      <c r="AI62" s="53">
        <f>AF62-'Multi-Family'!AF49</f>
        <v>7120353</v>
      </c>
      <c r="AJ62" s="52" t="str">
        <f>AI62/'Multi-Family'!AF49</f>
        <v>#DIV/0!</v>
      </c>
      <c r="AK62" s="126">
        <f t="shared" si="66"/>
        <v>12838697</v>
      </c>
      <c r="AL62" s="115"/>
      <c r="AM62" s="35"/>
      <c r="AN62" s="35"/>
      <c r="AO62" s="36"/>
      <c r="AP62" s="36"/>
      <c r="AQ62" s="36"/>
      <c r="AR62" s="36"/>
      <c r="AS62" s="36"/>
      <c r="AT62" s="36"/>
      <c r="AU62" s="36"/>
      <c r="AV62" s="36"/>
      <c r="AW62" s="36"/>
      <c r="AX62" s="36"/>
      <c r="AY62" s="36"/>
      <c r="AZ62" s="36"/>
      <c r="BA62" s="36"/>
    </row>
    <row r="63" ht="12.75" customHeight="1">
      <c r="A63" s="140" t="s">
        <v>26</v>
      </c>
      <c r="B63" s="130">
        <v>2008.0</v>
      </c>
      <c r="C63" s="107">
        <v>0.0</v>
      </c>
      <c r="D63" s="108">
        <v>0.0</v>
      </c>
      <c r="E63" s="109">
        <v>0.0</v>
      </c>
      <c r="F63" s="110"/>
      <c r="G63" s="110"/>
      <c r="H63" s="110"/>
      <c r="I63" s="107">
        <v>3.0</v>
      </c>
      <c r="J63" s="108">
        <v>6.0</v>
      </c>
      <c r="K63" s="109">
        <v>578623.0</v>
      </c>
      <c r="L63" s="107">
        <v>1.0</v>
      </c>
      <c r="M63" s="108">
        <v>30.0</v>
      </c>
      <c r="N63" s="109">
        <v>2833271.0</v>
      </c>
      <c r="O63" s="107">
        <v>0.0</v>
      </c>
      <c r="P63" s="108">
        <v>0.0</v>
      </c>
      <c r="Q63" s="109">
        <v>0.0</v>
      </c>
      <c r="R63" s="107">
        <v>0.0</v>
      </c>
      <c r="S63" s="108">
        <v>0.0</v>
      </c>
      <c r="T63" s="109">
        <v>0.0</v>
      </c>
      <c r="U63" s="107">
        <v>0.0</v>
      </c>
      <c r="V63" s="108">
        <v>0.0</v>
      </c>
      <c r="W63" s="109">
        <v>0.0</v>
      </c>
      <c r="X63" s="107">
        <v>0.0</v>
      </c>
      <c r="Y63" s="108">
        <v>0.0</v>
      </c>
      <c r="Z63" s="109">
        <v>0.0</v>
      </c>
      <c r="AA63" s="107">
        <v>0.0</v>
      </c>
      <c r="AB63" s="108">
        <v>0.0</v>
      </c>
      <c r="AC63" s="108">
        <v>0.0</v>
      </c>
      <c r="AD63" s="111">
        <f t="shared" ref="AD63:AF63" si="71">SUM(C63+I63+L63+O63+R63+U63+X63+AA63)</f>
        <v>4</v>
      </c>
      <c r="AE63" s="108">
        <f t="shared" si="71"/>
        <v>36</v>
      </c>
      <c r="AF63" s="112">
        <f t="shared" si="71"/>
        <v>3411894</v>
      </c>
      <c r="AG63" s="51">
        <f>AE63-'Multi-Family'!AE50</f>
        <v>-48</v>
      </c>
      <c r="AH63" s="52">
        <f>AG63/'Multi-Family'!AE50</f>
        <v>-0.5714285714</v>
      </c>
      <c r="AI63" s="53">
        <f>AF63-'Multi-Family'!AF50</f>
        <v>-4455444</v>
      </c>
      <c r="AJ63" s="52">
        <f>AI63/'Multi-Family'!AF50</f>
        <v>-0.5663216707</v>
      </c>
      <c r="AK63" s="126">
        <f t="shared" si="66"/>
        <v>8383253</v>
      </c>
      <c r="AL63" s="115"/>
      <c r="AM63" s="35"/>
      <c r="AN63" s="35"/>
      <c r="AO63" s="36"/>
      <c r="AP63" s="36"/>
      <c r="AQ63" s="36"/>
      <c r="AR63" s="36"/>
      <c r="AS63" s="36"/>
      <c r="AT63" s="36"/>
      <c r="AU63" s="36"/>
      <c r="AV63" s="36"/>
      <c r="AW63" s="36"/>
      <c r="AX63" s="36"/>
      <c r="AY63" s="36"/>
      <c r="AZ63" s="36"/>
      <c r="BA63" s="36"/>
    </row>
    <row r="64" ht="12.75" customHeight="1">
      <c r="A64" s="140" t="s">
        <v>27</v>
      </c>
      <c r="B64" s="130">
        <v>2008.0</v>
      </c>
      <c r="C64" s="107">
        <v>0.0</v>
      </c>
      <c r="D64" s="108">
        <v>0.0</v>
      </c>
      <c r="E64" s="109">
        <v>0.0</v>
      </c>
      <c r="F64" s="110"/>
      <c r="G64" s="110"/>
      <c r="H64" s="110"/>
      <c r="I64" s="107">
        <v>10.0</v>
      </c>
      <c r="J64" s="108">
        <v>388.0</v>
      </c>
      <c r="K64" s="109">
        <v>1.667106E7</v>
      </c>
      <c r="L64" s="107">
        <v>3.0</v>
      </c>
      <c r="M64" s="108">
        <v>90.0</v>
      </c>
      <c r="N64" s="109">
        <v>8499811.0</v>
      </c>
      <c r="O64" s="107">
        <v>0.0</v>
      </c>
      <c r="P64" s="108">
        <v>0.0</v>
      </c>
      <c r="Q64" s="109">
        <v>0.0</v>
      </c>
      <c r="R64" s="107">
        <v>0.0</v>
      </c>
      <c r="S64" s="108">
        <v>0.0</v>
      </c>
      <c r="T64" s="109">
        <v>0.0</v>
      </c>
      <c r="U64" s="107">
        <v>0.0</v>
      </c>
      <c r="V64" s="108">
        <v>0.0</v>
      </c>
      <c r="W64" s="109">
        <v>0.0</v>
      </c>
      <c r="X64" s="107">
        <v>0.0</v>
      </c>
      <c r="Y64" s="108">
        <v>0.0</v>
      </c>
      <c r="Z64" s="109">
        <v>0.0</v>
      </c>
      <c r="AA64" s="107">
        <v>0.0</v>
      </c>
      <c r="AB64" s="108">
        <v>0.0</v>
      </c>
      <c r="AC64" s="108">
        <v>0.0</v>
      </c>
      <c r="AD64" s="111">
        <f t="shared" ref="AD64:AF64" si="72">SUM(C64+I64+L64+O64+R64+U64+X64+AA64)</f>
        <v>13</v>
      </c>
      <c r="AE64" s="108">
        <f t="shared" si="72"/>
        <v>478</v>
      </c>
      <c r="AF64" s="112">
        <f t="shared" si="72"/>
        <v>25170871</v>
      </c>
      <c r="AG64" s="51">
        <f>AE64-'Multi-Family'!AE51</f>
        <v>474</v>
      </c>
      <c r="AH64" s="52">
        <f>AG64/'Multi-Family'!AE51</f>
        <v>118.5</v>
      </c>
      <c r="AI64" s="53">
        <f>AF64-'Multi-Family'!AF51</f>
        <v>24926737</v>
      </c>
      <c r="AJ64" s="52">
        <f>AI64/'Multi-Family'!AF51</f>
        <v>102.1026854</v>
      </c>
      <c r="AK64" s="126">
        <f t="shared" si="66"/>
        <v>33309990</v>
      </c>
      <c r="AL64" s="115"/>
      <c r="AM64" s="35"/>
      <c r="AN64" s="35"/>
      <c r="AO64" s="36"/>
      <c r="AP64" s="36"/>
      <c r="AQ64" s="36"/>
      <c r="AR64" s="36"/>
      <c r="AS64" s="36"/>
      <c r="AT64" s="36"/>
      <c r="AU64" s="36"/>
      <c r="AV64" s="36"/>
      <c r="AW64" s="36"/>
      <c r="AX64" s="36"/>
      <c r="AY64" s="36"/>
      <c r="AZ64" s="36"/>
      <c r="BA64" s="36"/>
    </row>
    <row r="65" ht="12.75" customHeight="1">
      <c r="A65" s="140" t="s">
        <v>28</v>
      </c>
      <c r="B65" s="130">
        <v>2008.0</v>
      </c>
      <c r="C65" s="107">
        <v>0.0</v>
      </c>
      <c r="D65" s="108">
        <v>0.0</v>
      </c>
      <c r="E65" s="109">
        <v>0.0</v>
      </c>
      <c r="F65" s="110"/>
      <c r="G65" s="110"/>
      <c r="H65" s="110"/>
      <c r="I65" s="107">
        <v>2.0</v>
      </c>
      <c r="J65" s="108">
        <v>17.0</v>
      </c>
      <c r="K65" s="109">
        <v>1247110.0</v>
      </c>
      <c r="L65" s="107">
        <v>1.0</v>
      </c>
      <c r="M65" s="108">
        <v>90.0</v>
      </c>
      <c r="N65" s="109">
        <v>1.7742761E7</v>
      </c>
      <c r="O65" s="107">
        <v>0.0</v>
      </c>
      <c r="P65" s="108">
        <v>0.0</v>
      </c>
      <c r="Q65" s="109">
        <v>0.0</v>
      </c>
      <c r="R65" s="107">
        <v>0.0</v>
      </c>
      <c r="S65" s="108">
        <v>0.0</v>
      </c>
      <c r="T65" s="109">
        <v>0.0</v>
      </c>
      <c r="U65" s="107">
        <v>0.0</v>
      </c>
      <c r="V65" s="108">
        <v>0.0</v>
      </c>
      <c r="W65" s="109">
        <v>0.0</v>
      </c>
      <c r="X65" s="107">
        <v>0.0</v>
      </c>
      <c r="Y65" s="108">
        <v>0.0</v>
      </c>
      <c r="Z65" s="109">
        <v>0.0</v>
      </c>
      <c r="AA65" s="107">
        <v>2.0</v>
      </c>
      <c r="AB65" s="108">
        <v>4.0</v>
      </c>
      <c r="AC65" s="108">
        <v>174418.0</v>
      </c>
      <c r="AD65" s="111">
        <f t="shared" ref="AD65:AF65" si="73">SUM(C65+I65+L65+O65+R65+U65+X65+AA65)</f>
        <v>5</v>
      </c>
      <c r="AE65" s="108">
        <f t="shared" si="73"/>
        <v>111</v>
      </c>
      <c r="AF65" s="112">
        <f t="shared" si="73"/>
        <v>19164289</v>
      </c>
      <c r="AG65" s="51">
        <f>AE65-'Multi-Family'!AE52</f>
        <v>-575</v>
      </c>
      <c r="AH65" s="52">
        <f>AG65/'Multi-Family'!AE52</f>
        <v>-0.8381924198</v>
      </c>
      <c r="AI65" s="53">
        <f>AF65-'Multi-Family'!AF52</f>
        <v>-26334593</v>
      </c>
      <c r="AJ65" s="52">
        <f>AI65/'Multi-Family'!AF52</f>
        <v>-0.5787964856</v>
      </c>
      <c r="AK65" s="126">
        <f t="shared" si="66"/>
        <v>6975397</v>
      </c>
      <c r="AL65" s="115"/>
      <c r="AM65" s="35"/>
      <c r="AN65" s="35"/>
      <c r="AO65" s="36"/>
      <c r="AP65" s="36"/>
      <c r="AQ65" s="36"/>
      <c r="AR65" s="36"/>
      <c r="AS65" s="36"/>
      <c r="AT65" s="36"/>
      <c r="AU65" s="36"/>
      <c r="AV65" s="36"/>
      <c r="AW65" s="36"/>
      <c r="AX65" s="36"/>
      <c r="AY65" s="36"/>
      <c r="AZ65" s="36"/>
      <c r="BA65" s="36"/>
    </row>
    <row r="66" ht="12.75" customHeight="1">
      <c r="A66" s="140" t="s">
        <v>29</v>
      </c>
      <c r="B66" s="130">
        <v>2008.0</v>
      </c>
      <c r="C66" s="107">
        <v>0.0</v>
      </c>
      <c r="D66" s="108">
        <v>0.0</v>
      </c>
      <c r="E66" s="109">
        <v>0.0</v>
      </c>
      <c r="F66" s="110"/>
      <c r="G66" s="110"/>
      <c r="H66" s="110"/>
      <c r="I66" s="107">
        <v>2.0</v>
      </c>
      <c r="J66" s="108">
        <v>4.0</v>
      </c>
      <c r="K66" s="109">
        <v>218776.0</v>
      </c>
      <c r="L66" s="107">
        <v>0.0</v>
      </c>
      <c r="M66" s="108">
        <v>0.0</v>
      </c>
      <c r="N66" s="109">
        <v>0.0</v>
      </c>
      <c r="O66" s="107">
        <v>0.0</v>
      </c>
      <c r="P66" s="108">
        <v>0.0</v>
      </c>
      <c r="Q66" s="109">
        <v>0.0</v>
      </c>
      <c r="R66" s="107">
        <v>0.0</v>
      </c>
      <c r="S66" s="108">
        <v>0.0</v>
      </c>
      <c r="T66" s="109">
        <v>0.0</v>
      </c>
      <c r="U66" s="107">
        <v>0.0</v>
      </c>
      <c r="V66" s="108">
        <v>0.0</v>
      </c>
      <c r="W66" s="109">
        <v>0.0</v>
      </c>
      <c r="X66" s="107">
        <v>0.0</v>
      </c>
      <c r="Y66" s="108">
        <v>0.0</v>
      </c>
      <c r="Z66" s="109">
        <v>0.0</v>
      </c>
      <c r="AA66" s="107">
        <v>0.0</v>
      </c>
      <c r="AB66" s="108">
        <v>0.0</v>
      </c>
      <c r="AC66" s="108">
        <v>0.0</v>
      </c>
      <c r="AD66" s="111">
        <f t="shared" ref="AD66:AF66" si="74">SUM(C66+I66+L66+O66+R66+U66+X66+AA66)</f>
        <v>2</v>
      </c>
      <c r="AE66" s="108">
        <f t="shared" si="74"/>
        <v>4</v>
      </c>
      <c r="AF66" s="112">
        <f t="shared" si="74"/>
        <v>218776</v>
      </c>
      <c r="AG66" s="51">
        <f>AE66-'Multi-Family'!AE53</f>
        <v>-79</v>
      </c>
      <c r="AH66" s="52">
        <f>AG66/'Multi-Family'!AE53</f>
        <v>-0.9518072289</v>
      </c>
      <c r="AI66" s="53">
        <f>AF66-'Multi-Family'!AF53</f>
        <v>-6630399</v>
      </c>
      <c r="AJ66" s="52">
        <f>AI66/'Multi-Family'!AF53</f>
        <v>-0.9680580508</v>
      </c>
      <c r="AK66" s="126">
        <f t="shared" si="66"/>
        <v>344998</v>
      </c>
      <c r="AL66" s="115"/>
      <c r="AM66" s="35"/>
      <c r="AN66" s="35"/>
      <c r="AO66" s="36"/>
      <c r="AP66" s="36"/>
      <c r="AQ66" s="36"/>
      <c r="AR66" s="36"/>
      <c r="AS66" s="36"/>
      <c r="AT66" s="36"/>
      <c r="AU66" s="36"/>
      <c r="AV66" s="36"/>
      <c r="AW66" s="36"/>
      <c r="AX66" s="36"/>
      <c r="AY66" s="36"/>
      <c r="AZ66" s="36"/>
      <c r="BA66" s="36"/>
    </row>
    <row r="67" ht="12.75" customHeight="1">
      <c r="A67" s="140" t="s">
        <v>30</v>
      </c>
      <c r="B67" s="130">
        <v>2008.0</v>
      </c>
      <c r="C67" s="107">
        <v>0.0</v>
      </c>
      <c r="D67" s="108">
        <v>0.0</v>
      </c>
      <c r="E67" s="109">
        <v>0.0</v>
      </c>
      <c r="F67" s="110"/>
      <c r="G67" s="110"/>
      <c r="H67" s="110"/>
      <c r="I67" s="107">
        <v>7.0</v>
      </c>
      <c r="J67" s="108">
        <v>133.0</v>
      </c>
      <c r="K67" s="109">
        <v>5254878.0</v>
      </c>
      <c r="L67" s="107">
        <v>0.0</v>
      </c>
      <c r="M67" s="108">
        <v>0.0</v>
      </c>
      <c r="N67" s="109">
        <v>0.0</v>
      </c>
      <c r="O67" s="107">
        <v>0.0</v>
      </c>
      <c r="P67" s="108">
        <v>0.0</v>
      </c>
      <c r="Q67" s="109">
        <v>0.0</v>
      </c>
      <c r="R67" s="107">
        <v>0.0</v>
      </c>
      <c r="S67" s="108">
        <v>0.0</v>
      </c>
      <c r="T67" s="109">
        <v>0.0</v>
      </c>
      <c r="U67" s="107">
        <v>0.0</v>
      </c>
      <c r="V67" s="108">
        <v>0.0</v>
      </c>
      <c r="W67" s="109">
        <v>0.0</v>
      </c>
      <c r="X67" s="107">
        <v>0.0</v>
      </c>
      <c r="Y67" s="108">
        <v>0.0</v>
      </c>
      <c r="Z67" s="109">
        <v>0.0</v>
      </c>
      <c r="AA67" s="107">
        <v>0.0</v>
      </c>
      <c r="AB67" s="108">
        <v>0.0</v>
      </c>
      <c r="AC67" s="108">
        <v>0.0</v>
      </c>
      <c r="AD67" s="111">
        <f t="shared" ref="AD67:AF67" si="75">SUM(C67+I67+L67+O67+R67+U67+X67+AA67)</f>
        <v>7</v>
      </c>
      <c r="AE67" s="108">
        <f t="shared" si="75"/>
        <v>133</v>
      </c>
      <c r="AF67" s="112">
        <f t="shared" si="75"/>
        <v>5254878</v>
      </c>
      <c r="AG67" s="51">
        <f>AE67-'Multi-Family'!AE54</f>
        <v>-31</v>
      </c>
      <c r="AH67" s="52">
        <f>AG67/'Multi-Family'!AE54</f>
        <v>-0.1890243902</v>
      </c>
      <c r="AI67" s="53">
        <f>AF67-'Multi-Family'!AF54</f>
        <v>-70624194</v>
      </c>
      <c r="AJ67" s="52">
        <f>AI67/'Multi-Family'!AF54</f>
        <v>-0.9307466754</v>
      </c>
      <c r="AK67" s="126">
        <f t="shared" si="66"/>
        <v>-70279196</v>
      </c>
      <c r="AL67" s="115"/>
      <c r="AM67" s="35"/>
      <c r="AN67" s="35"/>
      <c r="AO67" s="36"/>
      <c r="AP67" s="36"/>
      <c r="AQ67" s="36"/>
      <c r="AR67" s="36"/>
      <c r="AS67" s="36"/>
      <c r="AT67" s="36"/>
      <c r="AU67" s="36"/>
      <c r="AV67" s="36"/>
      <c r="AW67" s="36"/>
      <c r="AX67" s="36"/>
      <c r="AY67" s="36"/>
      <c r="AZ67" s="36"/>
      <c r="BA67" s="36"/>
    </row>
    <row r="68" ht="12.75" customHeight="1">
      <c r="A68" s="141" t="s">
        <v>31</v>
      </c>
      <c r="B68" s="133">
        <v>2008.0</v>
      </c>
      <c r="C68" s="134">
        <f t="shared" ref="C68:E68" si="76">SUM(C56:C67)</f>
        <v>0</v>
      </c>
      <c r="D68" s="135">
        <f t="shared" si="76"/>
        <v>0</v>
      </c>
      <c r="E68" s="136">
        <f t="shared" si="76"/>
        <v>0</v>
      </c>
      <c r="F68" s="137"/>
      <c r="G68" s="137"/>
      <c r="H68" s="137"/>
      <c r="I68" s="134">
        <f t="shared" ref="I68:AF68" si="77">SUM(I56:I67)</f>
        <v>43</v>
      </c>
      <c r="J68" s="135">
        <f t="shared" si="77"/>
        <v>1135</v>
      </c>
      <c r="K68" s="136">
        <f t="shared" si="77"/>
        <v>69030049</v>
      </c>
      <c r="L68" s="134">
        <f t="shared" si="77"/>
        <v>6</v>
      </c>
      <c r="M68" s="135">
        <f t="shared" si="77"/>
        <v>240</v>
      </c>
      <c r="N68" s="136">
        <f t="shared" si="77"/>
        <v>31988315</v>
      </c>
      <c r="O68" s="134">
        <f t="shared" si="77"/>
        <v>0</v>
      </c>
      <c r="P68" s="135">
        <f t="shared" si="77"/>
        <v>0</v>
      </c>
      <c r="Q68" s="136">
        <f t="shared" si="77"/>
        <v>0</v>
      </c>
      <c r="R68" s="134">
        <f t="shared" si="77"/>
        <v>0</v>
      </c>
      <c r="S68" s="135">
        <f t="shared" si="77"/>
        <v>0</v>
      </c>
      <c r="T68" s="136">
        <f t="shared" si="77"/>
        <v>0</v>
      </c>
      <c r="U68" s="134">
        <f t="shared" si="77"/>
        <v>0</v>
      </c>
      <c r="V68" s="135">
        <f t="shared" si="77"/>
        <v>0</v>
      </c>
      <c r="W68" s="136">
        <f t="shared" si="77"/>
        <v>0</v>
      </c>
      <c r="X68" s="134">
        <f t="shared" si="77"/>
        <v>0</v>
      </c>
      <c r="Y68" s="135">
        <f t="shared" si="77"/>
        <v>0</v>
      </c>
      <c r="Z68" s="136">
        <f t="shared" si="77"/>
        <v>0</v>
      </c>
      <c r="AA68" s="134">
        <f t="shared" si="77"/>
        <v>2</v>
      </c>
      <c r="AB68" s="135">
        <f t="shared" si="77"/>
        <v>4</v>
      </c>
      <c r="AC68" s="135">
        <f t="shared" si="77"/>
        <v>174418</v>
      </c>
      <c r="AD68" s="138">
        <f t="shared" si="77"/>
        <v>51</v>
      </c>
      <c r="AE68" s="135">
        <f t="shared" si="77"/>
        <v>1379</v>
      </c>
      <c r="AF68" s="139">
        <f t="shared" si="77"/>
        <v>101192782</v>
      </c>
      <c r="AG68" s="54">
        <f>AE68-'Multi-Family'!AE55</f>
        <v>95</v>
      </c>
      <c r="AH68" s="55">
        <f>AG68/'Multi-Family'!AE55</f>
        <v>0.07398753894</v>
      </c>
      <c r="AI68" s="56">
        <f>AF68-'Multi-Family'!AF55</f>
        <v>-70279196</v>
      </c>
      <c r="AJ68" s="55">
        <f>AI68/'Multi-Family'!AF55</f>
        <v>-0.4098581985</v>
      </c>
      <c r="AK68" s="129">
        <f t="shared" ref="AK68:AK69" si="79">AI68</f>
        <v>-70279196</v>
      </c>
      <c r="AL68" s="115"/>
      <c r="AM68" s="115"/>
      <c r="AN68" s="115"/>
      <c r="AO68" s="115"/>
      <c r="AP68" s="115"/>
      <c r="AQ68" s="115"/>
      <c r="AR68" s="115"/>
      <c r="AS68" s="115"/>
      <c r="AT68" s="115"/>
      <c r="AU68" s="115"/>
      <c r="AV68" s="115"/>
      <c r="AW68" s="115"/>
      <c r="AX68" s="115"/>
      <c r="AY68" s="115"/>
      <c r="AZ68" s="115"/>
      <c r="BA68" s="115"/>
    </row>
    <row r="69" ht="12.75" customHeight="1">
      <c r="A69" s="140" t="s">
        <v>19</v>
      </c>
      <c r="B69" s="130">
        <v>2009.0</v>
      </c>
      <c r="C69" s="107">
        <v>0.0</v>
      </c>
      <c r="D69" s="108">
        <v>0.0</v>
      </c>
      <c r="E69" s="109">
        <v>0.0</v>
      </c>
      <c r="F69" s="110"/>
      <c r="G69" s="110"/>
      <c r="H69" s="110"/>
      <c r="I69" s="107">
        <v>4.0</v>
      </c>
      <c r="J69" s="108">
        <v>80.0</v>
      </c>
      <c r="K69" s="109">
        <v>4440136.0</v>
      </c>
      <c r="L69" s="107">
        <v>0.0</v>
      </c>
      <c r="M69" s="108">
        <v>0.0</v>
      </c>
      <c r="N69" s="109">
        <v>0.0</v>
      </c>
      <c r="O69" s="107">
        <v>0.0</v>
      </c>
      <c r="P69" s="108">
        <v>0.0</v>
      </c>
      <c r="Q69" s="109">
        <v>0.0</v>
      </c>
      <c r="R69" s="107">
        <v>0.0</v>
      </c>
      <c r="S69" s="108">
        <v>0.0</v>
      </c>
      <c r="T69" s="109">
        <v>0.0</v>
      </c>
      <c r="U69" s="107">
        <v>0.0</v>
      </c>
      <c r="V69" s="108">
        <v>0.0</v>
      </c>
      <c r="W69" s="109">
        <v>0.0</v>
      </c>
      <c r="X69" s="107">
        <v>0.0</v>
      </c>
      <c r="Y69" s="108">
        <v>0.0</v>
      </c>
      <c r="Z69" s="109">
        <v>0.0</v>
      </c>
      <c r="AA69" s="107">
        <v>0.0</v>
      </c>
      <c r="AB69" s="108">
        <v>0.0</v>
      </c>
      <c r="AC69" s="108">
        <v>0.0</v>
      </c>
      <c r="AD69" s="111">
        <f t="shared" ref="AD69:AF69" si="78">SUM(C69+I69+L69+O69+R69+U69+X69+AA69)</f>
        <v>4</v>
      </c>
      <c r="AE69" s="108">
        <f t="shared" si="78"/>
        <v>80</v>
      </c>
      <c r="AF69" s="112">
        <f t="shared" si="78"/>
        <v>4440136</v>
      </c>
      <c r="AG69" s="51">
        <f>AE69-'Multi-Family'!AE56</f>
        <v>-241</v>
      </c>
      <c r="AH69" s="52">
        <f>AG69/'Multi-Family'!AE56</f>
        <v>-0.7507788162</v>
      </c>
      <c r="AI69" s="53">
        <f>AF69-'Multi-Family'!AF56</f>
        <v>-21905079</v>
      </c>
      <c r="AJ69" s="52">
        <f>AI69/'Multi-Family'!AF56</f>
        <v>-0.8314632847</v>
      </c>
      <c r="AK69" s="126">
        <f t="shared" si="79"/>
        <v>-21905079</v>
      </c>
      <c r="AL69" s="115"/>
      <c r="AM69" s="115"/>
      <c r="AN69" s="115"/>
      <c r="AO69" s="115"/>
      <c r="AP69" s="115"/>
      <c r="AQ69" s="115"/>
      <c r="AR69" s="115"/>
      <c r="AS69" s="115"/>
      <c r="AT69" s="115"/>
      <c r="AU69" s="115"/>
      <c r="AV69" s="115"/>
      <c r="AW69" s="115"/>
      <c r="AX69" s="115"/>
      <c r="AY69" s="115"/>
      <c r="AZ69" s="115"/>
      <c r="BA69" s="115"/>
    </row>
    <row r="70" ht="12.75" customHeight="1">
      <c r="A70" s="140" t="s">
        <v>20</v>
      </c>
      <c r="B70" s="130">
        <v>2009.0</v>
      </c>
      <c r="C70" s="107">
        <v>0.0</v>
      </c>
      <c r="D70" s="108">
        <v>0.0</v>
      </c>
      <c r="E70" s="109">
        <v>0.0</v>
      </c>
      <c r="F70" s="110"/>
      <c r="G70" s="110"/>
      <c r="H70" s="110"/>
      <c r="I70" s="107">
        <v>0.0</v>
      </c>
      <c r="J70" s="108">
        <v>0.0</v>
      </c>
      <c r="K70" s="109">
        <v>0.0</v>
      </c>
      <c r="L70" s="107">
        <v>0.0</v>
      </c>
      <c r="M70" s="108">
        <v>0.0</v>
      </c>
      <c r="N70" s="109">
        <v>0.0</v>
      </c>
      <c r="O70" s="107">
        <v>0.0</v>
      </c>
      <c r="P70" s="108">
        <v>0.0</v>
      </c>
      <c r="Q70" s="109">
        <v>0.0</v>
      </c>
      <c r="R70" s="107">
        <v>0.0</v>
      </c>
      <c r="S70" s="108">
        <v>0.0</v>
      </c>
      <c r="T70" s="109">
        <v>0.0</v>
      </c>
      <c r="U70" s="107">
        <v>0.0</v>
      </c>
      <c r="V70" s="108">
        <v>0.0</v>
      </c>
      <c r="W70" s="109">
        <v>0.0</v>
      </c>
      <c r="X70" s="107">
        <v>0.0</v>
      </c>
      <c r="Y70" s="108">
        <v>0.0</v>
      </c>
      <c r="Z70" s="109">
        <v>0.0</v>
      </c>
      <c r="AA70" s="107">
        <v>0.0</v>
      </c>
      <c r="AB70" s="108">
        <v>0.0</v>
      </c>
      <c r="AC70" s="108">
        <v>0.0</v>
      </c>
      <c r="AD70" s="111">
        <f t="shared" ref="AD70:AF70" si="80">SUM(C70+I70+L70+O70+R70+U70+X70+AA70)</f>
        <v>0</v>
      </c>
      <c r="AE70" s="108">
        <f t="shared" si="80"/>
        <v>0</v>
      </c>
      <c r="AF70" s="112">
        <f t="shared" si="80"/>
        <v>0</v>
      </c>
      <c r="AG70" s="51">
        <f>AE70-'Multi-Family'!AE57</f>
        <v>-12</v>
      </c>
      <c r="AH70" s="52">
        <f>AG70/'Multi-Family'!AE57</f>
        <v>-1</v>
      </c>
      <c r="AI70" s="53">
        <f>AF70-'Multi-Family'!AF57</f>
        <v>-494456</v>
      </c>
      <c r="AJ70" s="52">
        <f>AI70/'Multi-Family'!AF57</f>
        <v>-1</v>
      </c>
      <c r="AK70" s="126">
        <f t="shared" ref="AK70:AK80" si="82">AK69+AI70</f>
        <v>-22399535</v>
      </c>
      <c r="AL70" s="36"/>
      <c r="AM70" s="36"/>
      <c r="AN70" s="36"/>
      <c r="AO70" s="36"/>
      <c r="AP70" s="36"/>
      <c r="AQ70" s="36"/>
      <c r="AR70" s="36"/>
      <c r="AS70" s="36"/>
      <c r="AT70" s="36"/>
      <c r="AU70" s="36"/>
      <c r="AV70" s="36"/>
      <c r="AW70" s="36"/>
      <c r="AX70" s="36"/>
      <c r="AY70" s="36"/>
      <c r="AZ70" s="36"/>
      <c r="BA70" s="36"/>
    </row>
    <row r="71" ht="12.75" customHeight="1">
      <c r="A71" s="140" t="s">
        <v>21</v>
      </c>
      <c r="B71" s="130">
        <v>2009.0</v>
      </c>
      <c r="C71" s="107">
        <v>0.0</v>
      </c>
      <c r="D71" s="108">
        <v>0.0</v>
      </c>
      <c r="E71" s="109">
        <v>0.0</v>
      </c>
      <c r="F71" s="110"/>
      <c r="G71" s="110"/>
      <c r="H71" s="110"/>
      <c r="I71" s="107">
        <v>0.0</v>
      </c>
      <c r="J71" s="108">
        <v>0.0</v>
      </c>
      <c r="K71" s="109">
        <v>0.0</v>
      </c>
      <c r="L71" s="107">
        <v>0.0</v>
      </c>
      <c r="M71" s="108">
        <v>0.0</v>
      </c>
      <c r="N71" s="109">
        <v>0.0</v>
      </c>
      <c r="O71" s="107">
        <v>0.0</v>
      </c>
      <c r="P71" s="108">
        <v>0.0</v>
      </c>
      <c r="Q71" s="109">
        <v>0.0</v>
      </c>
      <c r="R71" s="107">
        <v>0.0</v>
      </c>
      <c r="S71" s="108">
        <v>0.0</v>
      </c>
      <c r="T71" s="109">
        <v>0.0</v>
      </c>
      <c r="U71" s="107">
        <v>0.0</v>
      </c>
      <c r="V71" s="108">
        <v>0.0</v>
      </c>
      <c r="W71" s="109">
        <v>0.0</v>
      </c>
      <c r="X71" s="107">
        <v>0.0</v>
      </c>
      <c r="Y71" s="108">
        <v>0.0</v>
      </c>
      <c r="Z71" s="109">
        <v>0.0</v>
      </c>
      <c r="AA71" s="107">
        <v>1.0</v>
      </c>
      <c r="AB71" s="108">
        <v>2.0</v>
      </c>
      <c r="AC71" s="108">
        <v>157527.0</v>
      </c>
      <c r="AD71" s="111">
        <f t="shared" ref="AD71:AF71" si="81">SUM(C71+I71+L71+O71+R71+U71+X71+AA71)</f>
        <v>1</v>
      </c>
      <c r="AE71" s="108">
        <f t="shared" si="81"/>
        <v>2</v>
      </c>
      <c r="AF71" s="112">
        <f t="shared" si="81"/>
        <v>157527</v>
      </c>
      <c r="AG71" s="51">
        <f>AE71-'Multi-Family'!AE58</f>
        <v>2</v>
      </c>
      <c r="AH71" s="52" t="str">
        <f>AG71/'Multi-Family'!AE58</f>
        <v>#DIV/0!</v>
      </c>
      <c r="AI71" s="53">
        <f>AF71-'Multi-Family'!AF58</f>
        <v>157527</v>
      </c>
      <c r="AJ71" s="52" t="str">
        <f>AI71/'Multi-Family'!AF58</f>
        <v>#DIV/0!</v>
      </c>
      <c r="AK71" s="126">
        <f t="shared" si="82"/>
        <v>-22242008</v>
      </c>
      <c r="AL71" s="36"/>
      <c r="AM71" s="36"/>
      <c r="AN71" s="36"/>
      <c r="AO71" s="36"/>
      <c r="AP71" s="36"/>
      <c r="AQ71" s="36"/>
      <c r="AR71" s="36"/>
      <c r="AS71" s="36"/>
      <c r="AT71" s="36"/>
      <c r="AU71" s="36"/>
      <c r="AV71" s="36"/>
      <c r="AW71" s="36"/>
      <c r="AX71" s="36"/>
      <c r="AY71" s="36"/>
      <c r="AZ71" s="36"/>
      <c r="BA71" s="36"/>
    </row>
    <row r="72" ht="12.75" customHeight="1">
      <c r="A72" s="140" t="s">
        <v>22</v>
      </c>
      <c r="B72" s="130">
        <v>2009.0</v>
      </c>
      <c r="C72" s="107">
        <v>0.0</v>
      </c>
      <c r="D72" s="108">
        <v>0.0</v>
      </c>
      <c r="E72" s="109">
        <v>0.0</v>
      </c>
      <c r="F72" s="110"/>
      <c r="G72" s="110"/>
      <c r="H72" s="110"/>
      <c r="I72" s="107">
        <v>4.0</v>
      </c>
      <c r="J72" s="108">
        <v>80.0</v>
      </c>
      <c r="K72" s="109">
        <v>4771584.0</v>
      </c>
      <c r="L72" s="107">
        <v>0.0</v>
      </c>
      <c r="M72" s="108">
        <v>0.0</v>
      </c>
      <c r="N72" s="109">
        <v>0.0</v>
      </c>
      <c r="O72" s="107">
        <v>0.0</v>
      </c>
      <c r="P72" s="108">
        <v>0.0</v>
      </c>
      <c r="Q72" s="109">
        <v>0.0</v>
      </c>
      <c r="R72" s="107">
        <v>0.0</v>
      </c>
      <c r="S72" s="108">
        <v>0.0</v>
      </c>
      <c r="T72" s="109">
        <v>0.0</v>
      </c>
      <c r="U72" s="107">
        <v>0.0</v>
      </c>
      <c r="V72" s="108">
        <v>0.0</v>
      </c>
      <c r="W72" s="109">
        <v>0.0</v>
      </c>
      <c r="X72" s="107">
        <v>0.0</v>
      </c>
      <c r="Y72" s="108">
        <v>0.0</v>
      </c>
      <c r="Z72" s="109">
        <v>0.0</v>
      </c>
      <c r="AA72" s="107">
        <v>0.0</v>
      </c>
      <c r="AB72" s="108">
        <v>0.0</v>
      </c>
      <c r="AC72" s="108">
        <v>0.0</v>
      </c>
      <c r="AD72" s="111">
        <f t="shared" ref="AD72:AF72" si="83">SUM(C72+I72+L72+O72+R72+U72+X72+AA72)</f>
        <v>4</v>
      </c>
      <c r="AE72" s="108">
        <f t="shared" si="83"/>
        <v>80</v>
      </c>
      <c r="AF72" s="112">
        <f t="shared" si="83"/>
        <v>4771584</v>
      </c>
      <c r="AG72" s="51">
        <f>AE72-'Multi-Family'!AE59</f>
        <v>50</v>
      </c>
      <c r="AH72" s="52">
        <f>AG72/'Multi-Family'!AE59</f>
        <v>1.666666667</v>
      </c>
      <c r="AI72" s="53">
        <f>AF72-'Multi-Family'!AF59</f>
        <v>2432162</v>
      </c>
      <c r="AJ72" s="52">
        <f>AI72/'Multi-Family'!AF59</f>
        <v>1.039642271</v>
      </c>
      <c r="AK72" s="126">
        <f t="shared" si="82"/>
        <v>-19809846</v>
      </c>
      <c r="AL72" s="36"/>
      <c r="AM72" s="36"/>
      <c r="AN72" s="36"/>
      <c r="AO72" s="36"/>
      <c r="AP72" s="36"/>
      <c r="AQ72" s="36"/>
      <c r="AR72" s="36"/>
      <c r="AS72" s="36"/>
      <c r="AT72" s="36"/>
      <c r="AU72" s="36"/>
      <c r="AV72" s="36"/>
      <c r="AW72" s="36"/>
      <c r="AX72" s="36"/>
      <c r="AY72" s="36"/>
      <c r="AZ72" s="36"/>
      <c r="BA72" s="36"/>
    </row>
    <row r="73" ht="12.75" customHeight="1">
      <c r="A73" s="140" t="s">
        <v>23</v>
      </c>
      <c r="B73" s="130">
        <v>2009.0</v>
      </c>
      <c r="C73" s="107">
        <v>0.0</v>
      </c>
      <c r="D73" s="108">
        <v>0.0</v>
      </c>
      <c r="E73" s="109">
        <v>0.0</v>
      </c>
      <c r="F73" s="110"/>
      <c r="G73" s="110"/>
      <c r="H73" s="110"/>
      <c r="I73" s="107">
        <v>0.0</v>
      </c>
      <c r="J73" s="108">
        <v>0.0</v>
      </c>
      <c r="K73" s="109">
        <v>0.0</v>
      </c>
      <c r="L73" s="107">
        <v>0.0</v>
      </c>
      <c r="M73" s="108">
        <v>0.0</v>
      </c>
      <c r="N73" s="109">
        <v>0.0</v>
      </c>
      <c r="O73" s="107">
        <v>0.0</v>
      </c>
      <c r="P73" s="108">
        <v>0.0</v>
      </c>
      <c r="Q73" s="109">
        <v>0.0</v>
      </c>
      <c r="R73" s="107">
        <v>0.0</v>
      </c>
      <c r="S73" s="108">
        <v>0.0</v>
      </c>
      <c r="T73" s="109">
        <v>0.0</v>
      </c>
      <c r="U73" s="107">
        <v>0.0</v>
      </c>
      <c r="V73" s="108">
        <v>0.0</v>
      </c>
      <c r="W73" s="109">
        <v>0.0</v>
      </c>
      <c r="X73" s="107">
        <v>0.0</v>
      </c>
      <c r="Y73" s="108">
        <v>0.0</v>
      </c>
      <c r="Z73" s="109">
        <v>0.0</v>
      </c>
      <c r="AA73" s="107">
        <v>1.0</v>
      </c>
      <c r="AB73" s="108">
        <v>2.0</v>
      </c>
      <c r="AC73" s="108">
        <v>146561.0</v>
      </c>
      <c r="AD73" s="111">
        <f t="shared" ref="AD73:AF73" si="84">SUM(C73+I73+L73+O73+R73+U73+X73+AA73)</f>
        <v>1</v>
      </c>
      <c r="AE73" s="108">
        <f t="shared" si="84"/>
        <v>2</v>
      </c>
      <c r="AF73" s="112">
        <f t="shared" si="84"/>
        <v>146561</v>
      </c>
      <c r="AG73" s="51">
        <f>AE73-'Multi-Family'!AE60</f>
        <v>-40</v>
      </c>
      <c r="AH73" s="52">
        <f>AG73/'Multi-Family'!AE60</f>
        <v>-0.9523809524</v>
      </c>
      <c r="AI73" s="53">
        <f>AF73-'Multi-Family'!AF60</f>
        <v>-6620821</v>
      </c>
      <c r="AJ73" s="52">
        <f>AI73/'Multi-Family'!AF60</f>
        <v>-0.9783430284</v>
      </c>
      <c r="AK73" s="126">
        <f t="shared" si="82"/>
        <v>-26430667</v>
      </c>
      <c r="AL73" s="36"/>
      <c r="AM73" s="36"/>
      <c r="AN73" s="36"/>
      <c r="AO73" s="36"/>
      <c r="AP73" s="36"/>
      <c r="AQ73" s="36"/>
      <c r="AR73" s="36"/>
      <c r="AS73" s="36"/>
      <c r="AT73" s="36"/>
      <c r="AU73" s="36"/>
      <c r="AV73" s="36"/>
      <c r="AW73" s="36"/>
      <c r="AX73" s="36"/>
      <c r="AY73" s="36"/>
      <c r="AZ73" s="36"/>
      <c r="BA73" s="36"/>
    </row>
    <row r="74" ht="12.75" customHeight="1">
      <c r="A74" s="140" t="s">
        <v>24</v>
      </c>
      <c r="B74" s="130">
        <v>2009.0</v>
      </c>
      <c r="C74" s="107">
        <v>0.0</v>
      </c>
      <c r="D74" s="108">
        <v>0.0</v>
      </c>
      <c r="E74" s="109">
        <v>0.0</v>
      </c>
      <c r="F74" s="110"/>
      <c r="G74" s="110"/>
      <c r="H74" s="110"/>
      <c r="I74" s="107">
        <v>0.0</v>
      </c>
      <c r="J74" s="108">
        <v>0.0</v>
      </c>
      <c r="K74" s="109">
        <v>0.0</v>
      </c>
      <c r="L74" s="107">
        <v>0.0</v>
      </c>
      <c r="M74" s="108">
        <v>0.0</v>
      </c>
      <c r="N74" s="109">
        <v>0.0</v>
      </c>
      <c r="O74" s="107">
        <v>0.0</v>
      </c>
      <c r="P74" s="108">
        <v>0.0</v>
      </c>
      <c r="Q74" s="109">
        <v>0.0</v>
      </c>
      <c r="R74" s="107">
        <v>0.0</v>
      </c>
      <c r="S74" s="108">
        <v>0.0</v>
      </c>
      <c r="T74" s="109">
        <v>0.0</v>
      </c>
      <c r="U74" s="107">
        <v>0.0</v>
      </c>
      <c r="V74" s="108">
        <v>0.0</v>
      </c>
      <c r="W74" s="109">
        <v>0.0</v>
      </c>
      <c r="X74" s="107">
        <v>0.0</v>
      </c>
      <c r="Y74" s="108">
        <v>0.0</v>
      </c>
      <c r="Z74" s="109">
        <v>0.0</v>
      </c>
      <c r="AA74" s="107">
        <v>0.0</v>
      </c>
      <c r="AB74" s="108">
        <v>0.0</v>
      </c>
      <c r="AC74" s="108">
        <v>0.0</v>
      </c>
      <c r="AD74" s="111">
        <f t="shared" ref="AD74:AF74" si="85">SUM(C74+I74+L74+O74+R74+U74+X74+AA74)</f>
        <v>0</v>
      </c>
      <c r="AE74" s="108">
        <f t="shared" si="85"/>
        <v>0</v>
      </c>
      <c r="AF74" s="112">
        <f t="shared" si="85"/>
        <v>0</v>
      </c>
      <c r="AG74" s="51">
        <f>AE74-'Multi-Family'!AE61</f>
        <v>-100</v>
      </c>
      <c r="AH74" s="52">
        <f>AG74/'Multi-Family'!AE61</f>
        <v>-1</v>
      </c>
      <c r="AI74" s="53">
        <f>AF74-'Multi-Family'!AF61</f>
        <v>-4905246</v>
      </c>
      <c r="AJ74" s="52">
        <f>AI74/'Multi-Family'!AF61</f>
        <v>-1</v>
      </c>
      <c r="AK74" s="126">
        <f t="shared" si="82"/>
        <v>-31335913</v>
      </c>
      <c r="AL74" s="36"/>
      <c r="AM74" s="36"/>
      <c r="AN74" s="36"/>
      <c r="AO74" s="36"/>
      <c r="AP74" s="36"/>
      <c r="AQ74" s="36"/>
      <c r="AR74" s="36"/>
      <c r="AS74" s="36"/>
      <c r="AT74" s="36"/>
      <c r="AU74" s="36"/>
      <c r="AV74" s="36"/>
      <c r="AW74" s="36"/>
      <c r="AX74" s="36"/>
      <c r="AY74" s="36"/>
      <c r="AZ74" s="36"/>
      <c r="BA74" s="36"/>
    </row>
    <row r="75" ht="12.75" customHeight="1">
      <c r="A75" s="140" t="s">
        <v>25</v>
      </c>
      <c r="B75" s="130">
        <v>2009.0</v>
      </c>
      <c r="C75" s="107">
        <v>0.0</v>
      </c>
      <c r="D75" s="108">
        <v>0.0</v>
      </c>
      <c r="E75" s="109">
        <v>0.0</v>
      </c>
      <c r="F75" s="110"/>
      <c r="G75" s="110"/>
      <c r="H75" s="110"/>
      <c r="I75" s="107">
        <v>2.0</v>
      </c>
      <c r="J75" s="108">
        <v>6.0</v>
      </c>
      <c r="K75" s="109">
        <v>344040.0</v>
      </c>
      <c r="L75" s="107">
        <v>0.0</v>
      </c>
      <c r="M75" s="108">
        <v>0.0</v>
      </c>
      <c r="N75" s="109">
        <v>0.0</v>
      </c>
      <c r="O75" s="107">
        <v>0.0</v>
      </c>
      <c r="P75" s="108">
        <v>0.0</v>
      </c>
      <c r="Q75" s="109">
        <v>0.0</v>
      </c>
      <c r="R75" s="107">
        <v>0.0</v>
      </c>
      <c r="S75" s="108">
        <v>0.0</v>
      </c>
      <c r="T75" s="109">
        <v>0.0</v>
      </c>
      <c r="U75" s="107">
        <v>0.0</v>
      </c>
      <c r="V75" s="108">
        <v>0.0</v>
      </c>
      <c r="W75" s="109">
        <v>0.0</v>
      </c>
      <c r="X75" s="107">
        <v>0.0</v>
      </c>
      <c r="Y75" s="108">
        <v>0.0</v>
      </c>
      <c r="Z75" s="109">
        <v>0.0</v>
      </c>
      <c r="AA75" s="107">
        <v>0.0</v>
      </c>
      <c r="AB75" s="108">
        <v>0.0</v>
      </c>
      <c r="AC75" s="108">
        <v>0.0</v>
      </c>
      <c r="AD75" s="111">
        <f t="shared" ref="AD75:AF75" si="86">SUM(C75+I75+L75+O75+R75+U75+X75+AA75)</f>
        <v>2</v>
      </c>
      <c r="AE75" s="108">
        <f t="shared" si="86"/>
        <v>6</v>
      </c>
      <c r="AF75" s="112">
        <f t="shared" si="86"/>
        <v>344040</v>
      </c>
      <c r="AG75" s="51">
        <f>AE75-'Multi-Family'!AE62</f>
        <v>-106</v>
      </c>
      <c r="AH75" s="52">
        <f>AG75/'Multi-Family'!AE62</f>
        <v>-0.9464285714</v>
      </c>
      <c r="AI75" s="53">
        <f>AF75-'Multi-Family'!AF62</f>
        <v>-6776313</v>
      </c>
      <c r="AJ75" s="52">
        <f>AI75/'Multi-Family'!AF62</f>
        <v>-0.9516821708</v>
      </c>
      <c r="AK75" s="126">
        <f t="shared" si="82"/>
        <v>-38112226</v>
      </c>
      <c r="AL75" s="36"/>
      <c r="AM75" s="36"/>
      <c r="AN75" s="36"/>
      <c r="AO75" s="36"/>
      <c r="AP75" s="36"/>
      <c r="AQ75" s="36"/>
      <c r="AR75" s="36"/>
      <c r="AS75" s="36"/>
      <c r="AT75" s="36"/>
      <c r="AU75" s="36"/>
      <c r="AV75" s="36"/>
      <c r="AW75" s="36"/>
      <c r="AX75" s="36"/>
      <c r="AY75" s="36"/>
      <c r="AZ75" s="36"/>
      <c r="BA75" s="36"/>
    </row>
    <row r="76" ht="12.75" customHeight="1">
      <c r="A76" s="140" t="s">
        <v>26</v>
      </c>
      <c r="B76" s="130">
        <v>2009.0</v>
      </c>
      <c r="C76" s="107">
        <v>0.0</v>
      </c>
      <c r="D76" s="108">
        <v>0.0</v>
      </c>
      <c r="E76" s="109">
        <v>0.0</v>
      </c>
      <c r="F76" s="110"/>
      <c r="G76" s="110"/>
      <c r="H76" s="110"/>
      <c r="I76" s="107">
        <v>0.0</v>
      </c>
      <c r="J76" s="108">
        <v>0.0</v>
      </c>
      <c r="K76" s="109">
        <v>0.0</v>
      </c>
      <c r="L76" s="107">
        <v>2.0</v>
      </c>
      <c r="M76" s="108">
        <v>39.0</v>
      </c>
      <c r="N76" s="109">
        <v>4099456.0</v>
      </c>
      <c r="O76" s="107">
        <v>0.0</v>
      </c>
      <c r="P76" s="108">
        <v>0.0</v>
      </c>
      <c r="Q76" s="109">
        <v>0.0</v>
      </c>
      <c r="R76" s="107">
        <v>0.0</v>
      </c>
      <c r="S76" s="108">
        <v>0.0</v>
      </c>
      <c r="T76" s="109">
        <v>0.0</v>
      </c>
      <c r="U76" s="107">
        <v>0.0</v>
      </c>
      <c r="V76" s="108">
        <v>0.0</v>
      </c>
      <c r="W76" s="109">
        <v>0.0</v>
      </c>
      <c r="X76" s="107">
        <v>0.0</v>
      </c>
      <c r="Y76" s="108">
        <v>0.0</v>
      </c>
      <c r="Z76" s="109">
        <v>0.0</v>
      </c>
      <c r="AA76" s="107">
        <v>0.0</v>
      </c>
      <c r="AB76" s="108">
        <v>0.0</v>
      </c>
      <c r="AC76" s="108">
        <v>0.0</v>
      </c>
      <c r="AD76" s="111">
        <f t="shared" ref="AD76:AF76" si="87">SUM(C76+I76+L76+O76+R76+U76+X76+AA76)</f>
        <v>2</v>
      </c>
      <c r="AE76" s="108">
        <f t="shared" si="87"/>
        <v>39</v>
      </c>
      <c r="AF76" s="112">
        <f t="shared" si="87"/>
        <v>4099456</v>
      </c>
      <c r="AG76" s="51">
        <f>AE76-'Multi-Family'!AE63</f>
        <v>3</v>
      </c>
      <c r="AH76" s="52">
        <f>AG76/'Multi-Family'!AE63</f>
        <v>0.08333333333</v>
      </c>
      <c r="AI76" s="53">
        <f>AF76-'Multi-Family'!AF63</f>
        <v>687562</v>
      </c>
      <c r="AJ76" s="52">
        <f>AI76/'Multi-Family'!AF63</f>
        <v>0.2015191562</v>
      </c>
      <c r="AK76" s="126">
        <f t="shared" si="82"/>
        <v>-37424664</v>
      </c>
      <c r="AL76" s="36"/>
      <c r="AM76" s="36"/>
      <c r="AN76" s="36"/>
      <c r="AO76" s="36"/>
      <c r="AP76" s="36"/>
      <c r="AQ76" s="36"/>
      <c r="AR76" s="36"/>
      <c r="AS76" s="36"/>
      <c r="AT76" s="36"/>
      <c r="AU76" s="36"/>
      <c r="AV76" s="36"/>
      <c r="AW76" s="36"/>
      <c r="AX76" s="36"/>
      <c r="AY76" s="36"/>
      <c r="AZ76" s="36"/>
      <c r="BA76" s="36"/>
    </row>
    <row r="77" ht="12.75" customHeight="1">
      <c r="A77" s="140" t="s">
        <v>27</v>
      </c>
      <c r="B77" s="130">
        <v>2009.0</v>
      </c>
      <c r="C77" s="107">
        <v>0.0</v>
      </c>
      <c r="D77" s="108">
        <v>0.0</v>
      </c>
      <c r="E77" s="109">
        <v>0.0</v>
      </c>
      <c r="F77" s="110"/>
      <c r="G77" s="110"/>
      <c r="H77" s="110"/>
      <c r="I77" s="107">
        <v>1.0</v>
      </c>
      <c r="J77" s="108">
        <v>53.0</v>
      </c>
      <c r="K77" s="109">
        <v>6839087.0</v>
      </c>
      <c r="L77" s="107">
        <v>0.0</v>
      </c>
      <c r="M77" s="108">
        <v>0.0</v>
      </c>
      <c r="N77" s="109">
        <v>0.0</v>
      </c>
      <c r="O77" s="107">
        <v>0.0</v>
      </c>
      <c r="P77" s="108">
        <v>0.0</v>
      </c>
      <c r="Q77" s="109">
        <v>0.0</v>
      </c>
      <c r="R77" s="107">
        <v>0.0</v>
      </c>
      <c r="S77" s="108">
        <v>0.0</v>
      </c>
      <c r="T77" s="109">
        <v>0.0</v>
      </c>
      <c r="U77" s="107">
        <v>0.0</v>
      </c>
      <c r="V77" s="108">
        <v>0.0</v>
      </c>
      <c r="W77" s="109">
        <v>0.0</v>
      </c>
      <c r="X77" s="107">
        <v>0.0</v>
      </c>
      <c r="Y77" s="108">
        <v>0.0</v>
      </c>
      <c r="Z77" s="109">
        <v>0.0</v>
      </c>
      <c r="AA77" s="107">
        <v>0.0</v>
      </c>
      <c r="AB77" s="108">
        <v>0.0</v>
      </c>
      <c r="AC77" s="108">
        <v>0.0</v>
      </c>
      <c r="AD77" s="111">
        <f t="shared" ref="AD77:AF77" si="88">SUM(C77+I77+L77+O77+R77+U77+X77+AA77)</f>
        <v>1</v>
      </c>
      <c r="AE77" s="108">
        <f t="shared" si="88"/>
        <v>53</v>
      </c>
      <c r="AF77" s="112">
        <f t="shared" si="88"/>
        <v>6839087</v>
      </c>
      <c r="AG77" s="51">
        <f>AE77-'Multi-Family'!AE64</f>
        <v>-425</v>
      </c>
      <c r="AH77" s="52">
        <f>AG77/'Multi-Family'!AE64</f>
        <v>-0.8891213389</v>
      </c>
      <c r="AI77" s="53">
        <f>AF77-'Multi-Family'!AF64</f>
        <v>-18331784</v>
      </c>
      <c r="AJ77" s="52">
        <f>AI77/'Multi-Family'!AF64</f>
        <v>-0.7282935898</v>
      </c>
      <c r="AK77" s="126">
        <f t="shared" si="82"/>
        <v>-55756448</v>
      </c>
      <c r="AL77" s="36"/>
      <c r="AM77" s="36"/>
      <c r="AN77" s="36"/>
      <c r="AO77" s="36"/>
      <c r="AP77" s="36"/>
      <c r="AQ77" s="36"/>
      <c r="AR77" s="36"/>
      <c r="AS77" s="36"/>
      <c r="AT77" s="36"/>
      <c r="AU77" s="36"/>
      <c r="AV77" s="36"/>
      <c r="AW77" s="36"/>
      <c r="AX77" s="36"/>
      <c r="AY77" s="36"/>
      <c r="AZ77" s="36"/>
      <c r="BA77" s="36"/>
    </row>
    <row r="78" ht="12.75" customHeight="1">
      <c r="A78" s="140" t="s">
        <v>28</v>
      </c>
      <c r="B78" s="130">
        <v>2009.0</v>
      </c>
      <c r="C78" s="107">
        <v>0.0</v>
      </c>
      <c r="D78" s="108">
        <v>0.0</v>
      </c>
      <c r="E78" s="109">
        <v>0.0</v>
      </c>
      <c r="F78" s="110"/>
      <c r="G78" s="110"/>
      <c r="H78" s="110"/>
      <c r="I78" s="107">
        <v>0.0</v>
      </c>
      <c r="J78" s="108">
        <v>0.0</v>
      </c>
      <c r="K78" s="109">
        <v>0.0</v>
      </c>
      <c r="L78" s="107">
        <v>0.0</v>
      </c>
      <c r="M78" s="108">
        <v>0.0</v>
      </c>
      <c r="N78" s="109">
        <v>0.0</v>
      </c>
      <c r="O78" s="107">
        <v>0.0</v>
      </c>
      <c r="P78" s="108">
        <v>0.0</v>
      </c>
      <c r="Q78" s="109">
        <v>0.0</v>
      </c>
      <c r="R78" s="107">
        <v>0.0</v>
      </c>
      <c r="S78" s="108">
        <v>0.0</v>
      </c>
      <c r="T78" s="109">
        <v>0.0</v>
      </c>
      <c r="U78" s="107">
        <v>0.0</v>
      </c>
      <c r="V78" s="108">
        <v>0.0</v>
      </c>
      <c r="W78" s="109">
        <v>0.0</v>
      </c>
      <c r="X78" s="107">
        <v>0.0</v>
      </c>
      <c r="Y78" s="108">
        <v>0.0</v>
      </c>
      <c r="Z78" s="109">
        <v>0.0</v>
      </c>
      <c r="AA78" s="107">
        <v>0.0</v>
      </c>
      <c r="AB78" s="108">
        <v>0.0</v>
      </c>
      <c r="AC78" s="108">
        <v>0.0</v>
      </c>
      <c r="AD78" s="111">
        <f t="shared" ref="AD78:AF78" si="89">SUM(C78+I78+L78+O78+R78+U78+X78+AA78)</f>
        <v>0</v>
      </c>
      <c r="AE78" s="108">
        <f t="shared" si="89"/>
        <v>0</v>
      </c>
      <c r="AF78" s="112">
        <f t="shared" si="89"/>
        <v>0</v>
      </c>
      <c r="AG78" s="51">
        <f>AE78-'Multi-Family'!AE65</f>
        <v>-111</v>
      </c>
      <c r="AH78" s="52">
        <f>AG78/'Multi-Family'!AE65</f>
        <v>-1</v>
      </c>
      <c r="AI78" s="53">
        <f>AF78-'Multi-Family'!AF65</f>
        <v>-19164289</v>
      </c>
      <c r="AJ78" s="52">
        <f>AI78/'Multi-Family'!AF65</f>
        <v>-1</v>
      </c>
      <c r="AK78" s="126">
        <f t="shared" si="82"/>
        <v>-74920737</v>
      </c>
      <c r="AL78" s="36"/>
      <c r="AM78" s="36"/>
      <c r="AN78" s="36"/>
      <c r="AO78" s="36"/>
      <c r="AP78" s="36"/>
      <c r="AQ78" s="36"/>
      <c r="AR78" s="36"/>
      <c r="AS78" s="36"/>
      <c r="AT78" s="36"/>
      <c r="AU78" s="36"/>
      <c r="AV78" s="36"/>
      <c r="AW78" s="36"/>
      <c r="AX78" s="36"/>
      <c r="AY78" s="36"/>
      <c r="AZ78" s="36"/>
      <c r="BA78" s="36"/>
    </row>
    <row r="79" ht="12.75" customHeight="1">
      <c r="A79" s="140" t="s">
        <v>29</v>
      </c>
      <c r="B79" s="130">
        <v>2009.0</v>
      </c>
      <c r="C79" s="107">
        <v>0.0</v>
      </c>
      <c r="D79" s="108">
        <v>0.0</v>
      </c>
      <c r="E79" s="109">
        <v>0.0</v>
      </c>
      <c r="F79" s="110"/>
      <c r="G79" s="110"/>
      <c r="H79" s="110"/>
      <c r="I79" s="107">
        <v>3.0</v>
      </c>
      <c r="J79" s="108">
        <v>22.0</v>
      </c>
      <c r="K79" s="109">
        <v>1444663.0</v>
      </c>
      <c r="L79" s="107">
        <v>0.0</v>
      </c>
      <c r="M79" s="108">
        <v>0.0</v>
      </c>
      <c r="N79" s="109">
        <v>0.0</v>
      </c>
      <c r="O79" s="107">
        <v>0.0</v>
      </c>
      <c r="P79" s="108">
        <v>0.0</v>
      </c>
      <c r="Q79" s="109">
        <v>0.0</v>
      </c>
      <c r="R79" s="107">
        <v>0.0</v>
      </c>
      <c r="S79" s="108">
        <v>0.0</v>
      </c>
      <c r="T79" s="109">
        <v>0.0</v>
      </c>
      <c r="U79" s="107">
        <v>0.0</v>
      </c>
      <c r="V79" s="108">
        <v>0.0</v>
      </c>
      <c r="W79" s="109">
        <v>0.0</v>
      </c>
      <c r="X79" s="107">
        <v>0.0</v>
      </c>
      <c r="Y79" s="108">
        <v>0.0</v>
      </c>
      <c r="Z79" s="109">
        <v>0.0</v>
      </c>
      <c r="AA79" s="107">
        <v>0.0</v>
      </c>
      <c r="AB79" s="108">
        <v>0.0</v>
      </c>
      <c r="AC79" s="108">
        <v>0.0</v>
      </c>
      <c r="AD79" s="111">
        <f t="shared" ref="AD79:AF79" si="90">SUM(C79+I79+L79+O79+R79+U79+X79+AA79)</f>
        <v>3</v>
      </c>
      <c r="AE79" s="108">
        <f t="shared" si="90"/>
        <v>22</v>
      </c>
      <c r="AF79" s="112">
        <f t="shared" si="90"/>
        <v>1444663</v>
      </c>
      <c r="AG79" s="51">
        <f>AE79-'Multi-Family'!AE66</f>
        <v>18</v>
      </c>
      <c r="AH79" s="52">
        <f>AG79/'Multi-Family'!AE66</f>
        <v>4.5</v>
      </c>
      <c r="AI79" s="53">
        <f>AF79-'Multi-Family'!AF66</f>
        <v>1225887</v>
      </c>
      <c r="AJ79" s="52">
        <f>AI79/'Multi-Family'!AF66</f>
        <v>5.603388854</v>
      </c>
      <c r="AK79" s="126">
        <f t="shared" si="82"/>
        <v>-73694850</v>
      </c>
      <c r="AL79" s="36"/>
      <c r="AM79" s="36"/>
      <c r="AN79" s="36"/>
      <c r="AO79" s="36"/>
      <c r="AP79" s="36"/>
      <c r="AQ79" s="36"/>
      <c r="AR79" s="36"/>
      <c r="AS79" s="36"/>
      <c r="AT79" s="36"/>
      <c r="AU79" s="36"/>
      <c r="AV79" s="36"/>
      <c r="AW79" s="36"/>
      <c r="AX79" s="36"/>
      <c r="AY79" s="36"/>
      <c r="AZ79" s="36"/>
      <c r="BA79" s="36"/>
    </row>
    <row r="80" ht="12.75" customHeight="1">
      <c r="A80" s="140" t="s">
        <v>30</v>
      </c>
      <c r="B80" s="130">
        <v>2009.0</v>
      </c>
      <c r="C80" s="107">
        <v>0.0</v>
      </c>
      <c r="D80" s="108">
        <v>0.0</v>
      </c>
      <c r="E80" s="109">
        <v>0.0</v>
      </c>
      <c r="F80" s="110"/>
      <c r="G80" s="110"/>
      <c r="H80" s="110"/>
      <c r="I80" s="107">
        <v>2.0</v>
      </c>
      <c r="J80" s="108">
        <v>83.0</v>
      </c>
      <c r="K80" s="109">
        <v>6666622.0</v>
      </c>
      <c r="L80" s="107">
        <v>0.0</v>
      </c>
      <c r="M80" s="108">
        <v>0.0</v>
      </c>
      <c r="N80" s="109">
        <v>0.0</v>
      </c>
      <c r="O80" s="107">
        <v>0.0</v>
      </c>
      <c r="P80" s="108">
        <v>0.0</v>
      </c>
      <c r="Q80" s="109">
        <v>0.0</v>
      </c>
      <c r="R80" s="107">
        <v>0.0</v>
      </c>
      <c r="S80" s="108">
        <v>0.0</v>
      </c>
      <c r="T80" s="109">
        <v>0.0</v>
      </c>
      <c r="U80" s="107">
        <v>0.0</v>
      </c>
      <c r="V80" s="108">
        <v>0.0</v>
      </c>
      <c r="W80" s="109">
        <v>0.0</v>
      </c>
      <c r="X80" s="107">
        <v>0.0</v>
      </c>
      <c r="Y80" s="108">
        <v>0.0</v>
      </c>
      <c r="Z80" s="109">
        <v>0.0</v>
      </c>
      <c r="AA80" s="107">
        <v>0.0</v>
      </c>
      <c r="AB80" s="108">
        <v>0.0</v>
      </c>
      <c r="AC80" s="108">
        <v>0.0</v>
      </c>
      <c r="AD80" s="111">
        <f t="shared" ref="AD80:AF80" si="91">SUM(C80+I80+L80+O80+R80+U80+X80+AA80)</f>
        <v>2</v>
      </c>
      <c r="AE80" s="108">
        <f t="shared" si="91"/>
        <v>83</v>
      </c>
      <c r="AF80" s="112">
        <f t="shared" si="91"/>
        <v>6666622</v>
      </c>
      <c r="AG80" s="51">
        <f>AE80-'Multi-Family'!AE67</f>
        <v>-50</v>
      </c>
      <c r="AH80" s="52">
        <f>AG80/'Multi-Family'!AE67</f>
        <v>-0.3759398496</v>
      </c>
      <c r="AI80" s="53">
        <f>AF80-'Multi-Family'!AF67</f>
        <v>1411744</v>
      </c>
      <c r="AJ80" s="52">
        <f>AI80/'Multi-Family'!AF67</f>
        <v>0.2686540011</v>
      </c>
      <c r="AK80" s="126">
        <f t="shared" si="82"/>
        <v>-72283106</v>
      </c>
      <c r="AL80" s="36"/>
      <c r="AM80" s="36"/>
      <c r="AN80" s="36"/>
      <c r="AO80" s="36"/>
      <c r="AP80" s="36"/>
      <c r="AQ80" s="36"/>
      <c r="AR80" s="36"/>
      <c r="AS80" s="36"/>
      <c r="AT80" s="36"/>
      <c r="AU80" s="36"/>
      <c r="AV80" s="36"/>
      <c r="AW80" s="36"/>
      <c r="AX80" s="36"/>
      <c r="AY80" s="36"/>
      <c r="AZ80" s="36"/>
      <c r="BA80" s="36"/>
    </row>
    <row r="81" ht="12.75" customHeight="1">
      <c r="A81" s="141" t="s">
        <v>31</v>
      </c>
      <c r="B81" s="133">
        <v>2009.0</v>
      </c>
      <c r="C81" s="134">
        <f t="shared" ref="C81:E81" si="92">SUM(C69:C80)</f>
        <v>0</v>
      </c>
      <c r="D81" s="135">
        <f t="shared" si="92"/>
        <v>0</v>
      </c>
      <c r="E81" s="136">
        <f t="shared" si="92"/>
        <v>0</v>
      </c>
      <c r="F81" s="137"/>
      <c r="G81" s="137"/>
      <c r="H81" s="137"/>
      <c r="I81" s="134">
        <f t="shared" ref="I81:AG81" si="93">SUM(I69:I80)</f>
        <v>16</v>
      </c>
      <c r="J81" s="135">
        <f t="shared" si="93"/>
        <v>324</v>
      </c>
      <c r="K81" s="136">
        <f t="shared" si="93"/>
        <v>24506132</v>
      </c>
      <c r="L81" s="134">
        <f t="shared" si="93"/>
        <v>2</v>
      </c>
      <c r="M81" s="135">
        <f t="shared" si="93"/>
        <v>39</v>
      </c>
      <c r="N81" s="136">
        <f t="shared" si="93"/>
        <v>4099456</v>
      </c>
      <c r="O81" s="134">
        <f t="shared" si="93"/>
        <v>0</v>
      </c>
      <c r="P81" s="135">
        <f t="shared" si="93"/>
        <v>0</v>
      </c>
      <c r="Q81" s="136">
        <f t="shared" si="93"/>
        <v>0</v>
      </c>
      <c r="R81" s="134">
        <f t="shared" si="93"/>
        <v>0</v>
      </c>
      <c r="S81" s="135">
        <f t="shared" si="93"/>
        <v>0</v>
      </c>
      <c r="T81" s="136">
        <f t="shared" si="93"/>
        <v>0</v>
      </c>
      <c r="U81" s="134">
        <f t="shared" si="93"/>
        <v>0</v>
      </c>
      <c r="V81" s="135">
        <f t="shared" si="93"/>
        <v>0</v>
      </c>
      <c r="W81" s="136">
        <f t="shared" si="93"/>
        <v>0</v>
      </c>
      <c r="X81" s="134">
        <f t="shared" si="93"/>
        <v>0</v>
      </c>
      <c r="Y81" s="135">
        <f t="shared" si="93"/>
        <v>0</v>
      </c>
      <c r="Z81" s="136">
        <f t="shared" si="93"/>
        <v>0</v>
      </c>
      <c r="AA81" s="134">
        <f t="shared" si="93"/>
        <v>2</v>
      </c>
      <c r="AB81" s="135">
        <f t="shared" si="93"/>
        <v>4</v>
      </c>
      <c r="AC81" s="135">
        <f t="shared" si="93"/>
        <v>304088</v>
      </c>
      <c r="AD81" s="138">
        <f t="shared" si="93"/>
        <v>20</v>
      </c>
      <c r="AE81" s="135">
        <f t="shared" si="93"/>
        <v>367</v>
      </c>
      <c r="AF81" s="139">
        <f t="shared" si="93"/>
        <v>28909676</v>
      </c>
      <c r="AG81" s="54">
        <f t="shared" si="93"/>
        <v>-1012</v>
      </c>
      <c r="AH81" s="55">
        <f>AG81/'Multi-Family'!AE68</f>
        <v>-0.7338651197</v>
      </c>
      <c r="AI81" s="56">
        <f>SUM(AI69:AI80)</f>
        <v>-72283106</v>
      </c>
      <c r="AJ81" s="55">
        <f>AI81/'Multi-Family'!AF68</f>
        <v>-0.7143108883</v>
      </c>
      <c r="AK81" s="129">
        <f t="shared" ref="AK81:AK82" si="95">AI81</f>
        <v>-72283106</v>
      </c>
      <c r="AL81" s="36"/>
      <c r="AM81" s="36"/>
      <c r="AN81" s="36"/>
      <c r="AO81" s="36"/>
      <c r="AP81" s="36"/>
      <c r="AQ81" s="36"/>
      <c r="AR81" s="36"/>
      <c r="AS81" s="36"/>
      <c r="AT81" s="36"/>
      <c r="AU81" s="36"/>
      <c r="AV81" s="36"/>
      <c r="AW81" s="36"/>
      <c r="AX81" s="36"/>
      <c r="AY81" s="36"/>
      <c r="AZ81" s="36"/>
      <c r="BA81" s="36"/>
    </row>
    <row r="82" ht="12.75" customHeight="1">
      <c r="A82" s="140" t="s">
        <v>19</v>
      </c>
      <c r="B82" s="130">
        <v>2010.0</v>
      </c>
      <c r="C82" s="142">
        <v>0.0</v>
      </c>
      <c r="D82" s="143">
        <v>0.0</v>
      </c>
      <c r="E82" s="144">
        <v>0.0</v>
      </c>
      <c r="F82" s="145"/>
      <c r="G82" s="145"/>
      <c r="H82" s="145"/>
      <c r="I82" s="142">
        <v>0.0</v>
      </c>
      <c r="J82" s="143">
        <v>0.0</v>
      </c>
      <c r="K82" s="144">
        <v>0.0</v>
      </c>
      <c r="L82" s="142">
        <v>0.0</v>
      </c>
      <c r="M82" s="143">
        <v>0.0</v>
      </c>
      <c r="N82" s="144">
        <v>0.0</v>
      </c>
      <c r="O82" s="142">
        <v>0.0</v>
      </c>
      <c r="P82" s="143">
        <v>0.0</v>
      </c>
      <c r="Q82" s="144">
        <v>0.0</v>
      </c>
      <c r="R82" s="142">
        <v>0.0</v>
      </c>
      <c r="S82" s="143">
        <v>0.0</v>
      </c>
      <c r="T82" s="144">
        <v>0.0</v>
      </c>
      <c r="U82" s="142">
        <v>0.0</v>
      </c>
      <c r="V82" s="143">
        <v>0.0</v>
      </c>
      <c r="W82" s="144">
        <v>0.0</v>
      </c>
      <c r="X82" s="142">
        <v>0.0</v>
      </c>
      <c r="Y82" s="143">
        <v>0.0</v>
      </c>
      <c r="Z82" s="144">
        <v>0.0</v>
      </c>
      <c r="AA82" s="142">
        <v>0.0</v>
      </c>
      <c r="AB82" s="143">
        <v>0.0</v>
      </c>
      <c r="AC82" s="143">
        <v>0.0</v>
      </c>
      <c r="AD82" s="146">
        <f t="shared" ref="AD82:AF82" si="94">SUM(C82+I82+L82+O82+R82+U82+X82+AA82)</f>
        <v>0</v>
      </c>
      <c r="AE82" s="143">
        <f t="shared" si="94"/>
        <v>0</v>
      </c>
      <c r="AF82" s="147">
        <f t="shared" si="94"/>
        <v>0</v>
      </c>
      <c r="AG82" s="51">
        <f>AE82-'Multi-Family'!AE69</f>
        <v>-80</v>
      </c>
      <c r="AH82" s="52">
        <f>AG82/'Multi-Family'!AE69</f>
        <v>-1</v>
      </c>
      <c r="AI82" s="53">
        <f>AF82-'Multi-Family'!AF69</f>
        <v>-4440136</v>
      </c>
      <c r="AJ82" s="52">
        <f>AI82/'Multi-Family'!AF69</f>
        <v>-1</v>
      </c>
      <c r="AK82" s="126">
        <f t="shared" si="95"/>
        <v>-4440136</v>
      </c>
      <c r="AL82" s="36"/>
      <c r="AM82" s="36"/>
      <c r="AN82" s="36"/>
      <c r="AO82" s="36"/>
      <c r="AP82" s="36"/>
      <c r="AQ82" s="36"/>
      <c r="AR82" s="36"/>
      <c r="AS82" s="36"/>
      <c r="AT82" s="36"/>
      <c r="AU82" s="36"/>
      <c r="AV82" s="36"/>
      <c r="AW82" s="36"/>
      <c r="AX82" s="36"/>
      <c r="AY82" s="36"/>
      <c r="AZ82" s="36"/>
      <c r="BA82" s="36"/>
    </row>
    <row r="83" ht="12.75" customHeight="1">
      <c r="A83" s="140" t="s">
        <v>20</v>
      </c>
      <c r="B83" s="130">
        <v>2010.0</v>
      </c>
      <c r="C83" s="142">
        <v>0.0</v>
      </c>
      <c r="D83" s="143">
        <v>0.0</v>
      </c>
      <c r="E83" s="144">
        <v>0.0</v>
      </c>
      <c r="F83" s="145"/>
      <c r="G83" s="145"/>
      <c r="H83" s="145"/>
      <c r="I83" s="142">
        <v>0.0</v>
      </c>
      <c r="J83" s="143">
        <v>0.0</v>
      </c>
      <c r="K83" s="144">
        <v>0.0</v>
      </c>
      <c r="L83" s="142">
        <v>0.0</v>
      </c>
      <c r="M83" s="143">
        <v>0.0</v>
      </c>
      <c r="N83" s="144">
        <v>0.0</v>
      </c>
      <c r="O83" s="142">
        <v>0.0</v>
      </c>
      <c r="P83" s="143">
        <v>0.0</v>
      </c>
      <c r="Q83" s="144">
        <v>0.0</v>
      </c>
      <c r="R83" s="142">
        <v>0.0</v>
      </c>
      <c r="S83" s="143">
        <v>0.0</v>
      </c>
      <c r="T83" s="144">
        <v>0.0</v>
      </c>
      <c r="U83" s="142">
        <v>0.0</v>
      </c>
      <c r="V83" s="143">
        <v>0.0</v>
      </c>
      <c r="W83" s="144">
        <v>0.0</v>
      </c>
      <c r="X83" s="142">
        <v>0.0</v>
      </c>
      <c r="Y83" s="143">
        <v>0.0</v>
      </c>
      <c r="Z83" s="144">
        <v>0.0</v>
      </c>
      <c r="AA83" s="142">
        <v>0.0</v>
      </c>
      <c r="AB83" s="143">
        <v>0.0</v>
      </c>
      <c r="AC83" s="143">
        <v>0.0</v>
      </c>
      <c r="AD83" s="146">
        <f t="shared" ref="AD83:AF83" si="96">SUM(C83+I83+L83+O83+R83+U83+X83+AA83)</f>
        <v>0</v>
      </c>
      <c r="AE83" s="143">
        <f t="shared" si="96"/>
        <v>0</v>
      </c>
      <c r="AF83" s="147">
        <f t="shared" si="96"/>
        <v>0</v>
      </c>
      <c r="AG83" s="51">
        <f>AE83-'Multi-Family'!AE70</f>
        <v>0</v>
      </c>
      <c r="AH83" s="52" t="str">
        <f>AG83/'Multi-Family'!AE70</f>
        <v>#DIV/0!</v>
      </c>
      <c r="AI83" s="53">
        <f>AF83-'Multi-Family'!AF70</f>
        <v>0</v>
      </c>
      <c r="AJ83" s="52" t="str">
        <f>AI83/'Multi-Family'!AF70</f>
        <v>#DIV/0!</v>
      </c>
      <c r="AK83" s="126">
        <f t="shared" ref="AK83:AK93" si="98">AK82+AI83</f>
        <v>-4440136</v>
      </c>
      <c r="AL83" s="115"/>
      <c r="AM83" s="115"/>
      <c r="AN83" s="115"/>
      <c r="AO83" s="115"/>
      <c r="AP83" s="115"/>
      <c r="AQ83" s="115"/>
      <c r="AR83" s="115"/>
      <c r="AS83" s="115"/>
      <c r="AT83" s="115"/>
      <c r="AU83" s="115"/>
      <c r="AV83" s="115"/>
      <c r="AW83" s="115"/>
      <c r="AX83" s="115"/>
      <c r="AY83" s="115"/>
      <c r="AZ83" s="115"/>
      <c r="BA83" s="115"/>
    </row>
    <row r="84" ht="12.75" customHeight="1">
      <c r="A84" s="140" t="s">
        <v>21</v>
      </c>
      <c r="B84" s="130">
        <v>2010.0</v>
      </c>
      <c r="C84" s="142">
        <v>0.0</v>
      </c>
      <c r="D84" s="143">
        <v>0.0</v>
      </c>
      <c r="E84" s="144">
        <v>0.0</v>
      </c>
      <c r="F84" s="145"/>
      <c r="G84" s="145"/>
      <c r="H84" s="145"/>
      <c r="I84" s="142">
        <v>0.0</v>
      </c>
      <c r="J84" s="143">
        <v>0.0</v>
      </c>
      <c r="K84" s="144">
        <v>0.0</v>
      </c>
      <c r="L84" s="142">
        <v>0.0</v>
      </c>
      <c r="M84" s="143">
        <v>0.0</v>
      </c>
      <c r="N84" s="144">
        <v>0.0</v>
      </c>
      <c r="O84" s="142">
        <v>0.0</v>
      </c>
      <c r="P84" s="143">
        <v>0.0</v>
      </c>
      <c r="Q84" s="144">
        <v>0.0</v>
      </c>
      <c r="R84" s="142">
        <v>0.0</v>
      </c>
      <c r="S84" s="143">
        <v>0.0</v>
      </c>
      <c r="T84" s="144">
        <v>0.0</v>
      </c>
      <c r="U84" s="142">
        <v>0.0</v>
      </c>
      <c r="V84" s="143">
        <v>0.0</v>
      </c>
      <c r="W84" s="144">
        <v>0.0</v>
      </c>
      <c r="X84" s="142">
        <v>0.0</v>
      </c>
      <c r="Y84" s="143">
        <v>0.0</v>
      </c>
      <c r="Z84" s="144">
        <v>0.0</v>
      </c>
      <c r="AA84" s="142">
        <v>0.0</v>
      </c>
      <c r="AB84" s="143">
        <v>0.0</v>
      </c>
      <c r="AC84" s="143">
        <v>0.0</v>
      </c>
      <c r="AD84" s="146">
        <f t="shared" ref="AD84:AF84" si="97">SUM(C84+I84+L84+O84+R84+U84+X84+AA84)</f>
        <v>0</v>
      </c>
      <c r="AE84" s="143">
        <f t="shared" si="97"/>
        <v>0</v>
      </c>
      <c r="AF84" s="147">
        <f t="shared" si="97"/>
        <v>0</v>
      </c>
      <c r="AG84" s="51">
        <f>AE84-'Multi-Family'!AE71</f>
        <v>-2</v>
      </c>
      <c r="AH84" s="52">
        <f>AG84/'Multi-Family'!AE71</f>
        <v>-1</v>
      </c>
      <c r="AI84" s="53">
        <f>AF84-'Multi-Family'!AF71</f>
        <v>-157527</v>
      </c>
      <c r="AJ84" s="52">
        <f>AI84/'Multi-Family'!AF71</f>
        <v>-1</v>
      </c>
      <c r="AK84" s="126">
        <f t="shared" si="98"/>
        <v>-4597663</v>
      </c>
      <c r="AL84" s="115"/>
      <c r="AM84" s="115"/>
      <c r="AN84" s="115"/>
      <c r="AO84" s="115"/>
      <c r="AP84" s="115"/>
      <c r="AQ84" s="115"/>
      <c r="AR84" s="115"/>
      <c r="AS84" s="115"/>
      <c r="AT84" s="115"/>
      <c r="AU84" s="115"/>
      <c r="AV84" s="115"/>
      <c r="AW84" s="115"/>
      <c r="AX84" s="115"/>
      <c r="AY84" s="115"/>
      <c r="AZ84" s="115"/>
      <c r="BA84" s="115"/>
    </row>
    <row r="85" ht="12.75" customHeight="1">
      <c r="A85" s="140" t="s">
        <v>22</v>
      </c>
      <c r="B85" s="130">
        <v>2010.0</v>
      </c>
      <c r="C85" s="142">
        <v>0.0</v>
      </c>
      <c r="D85" s="143">
        <v>0.0</v>
      </c>
      <c r="E85" s="144">
        <v>0.0</v>
      </c>
      <c r="F85" s="145"/>
      <c r="G85" s="145"/>
      <c r="H85" s="145"/>
      <c r="I85" s="142">
        <v>0.0</v>
      </c>
      <c r="J85" s="143">
        <v>0.0</v>
      </c>
      <c r="K85" s="144">
        <v>0.0</v>
      </c>
      <c r="L85" s="142">
        <v>1.0</v>
      </c>
      <c r="M85" s="143">
        <v>24.0</v>
      </c>
      <c r="N85" s="144">
        <v>1470841.0</v>
      </c>
      <c r="O85" s="142">
        <v>0.0</v>
      </c>
      <c r="P85" s="143">
        <v>0.0</v>
      </c>
      <c r="Q85" s="144">
        <v>0.0</v>
      </c>
      <c r="R85" s="142">
        <v>0.0</v>
      </c>
      <c r="S85" s="143">
        <v>0.0</v>
      </c>
      <c r="T85" s="144">
        <v>0.0</v>
      </c>
      <c r="U85" s="142">
        <v>0.0</v>
      </c>
      <c r="V85" s="143">
        <v>0.0</v>
      </c>
      <c r="W85" s="144">
        <v>0.0</v>
      </c>
      <c r="X85" s="142">
        <v>0.0</v>
      </c>
      <c r="Y85" s="143">
        <v>0.0</v>
      </c>
      <c r="Z85" s="144">
        <v>0.0</v>
      </c>
      <c r="AA85" s="142">
        <v>0.0</v>
      </c>
      <c r="AB85" s="143">
        <v>0.0</v>
      </c>
      <c r="AC85" s="143">
        <v>0.0</v>
      </c>
      <c r="AD85" s="146">
        <f t="shared" ref="AD85:AF85" si="99">SUM(C85+I85+L85+O85+R85+U85+X85+AA85)</f>
        <v>1</v>
      </c>
      <c r="AE85" s="143">
        <f t="shared" si="99"/>
        <v>24</v>
      </c>
      <c r="AF85" s="147">
        <f t="shared" si="99"/>
        <v>1470841</v>
      </c>
      <c r="AG85" s="51">
        <f>AE85-'Multi-Family'!AE72</f>
        <v>-56</v>
      </c>
      <c r="AH85" s="52">
        <f>AG85/'Multi-Family'!AE72</f>
        <v>-0.7</v>
      </c>
      <c r="AI85" s="53">
        <f>AF85-'Multi-Family'!AF72</f>
        <v>-3300743</v>
      </c>
      <c r="AJ85" s="52">
        <f>AI85/'Multi-Family'!AF72</f>
        <v>-0.6917499514</v>
      </c>
      <c r="AK85" s="126">
        <f t="shared" si="98"/>
        <v>-7898406</v>
      </c>
      <c r="AL85" s="115"/>
      <c r="AM85" s="115"/>
      <c r="AN85" s="115"/>
      <c r="AO85" s="115"/>
      <c r="AP85" s="115"/>
      <c r="AQ85" s="115"/>
      <c r="AR85" s="115"/>
      <c r="AS85" s="115"/>
      <c r="AT85" s="115"/>
      <c r="AU85" s="115"/>
      <c r="AV85" s="115"/>
      <c r="AW85" s="115"/>
      <c r="AX85" s="115"/>
      <c r="AY85" s="115"/>
      <c r="AZ85" s="115"/>
      <c r="BA85" s="115"/>
    </row>
    <row r="86" ht="12.75" customHeight="1">
      <c r="A86" s="140" t="s">
        <v>23</v>
      </c>
      <c r="B86" s="130">
        <v>2010.0</v>
      </c>
      <c r="C86" s="142">
        <v>0.0</v>
      </c>
      <c r="D86" s="143">
        <v>0.0</v>
      </c>
      <c r="E86" s="144">
        <v>0.0</v>
      </c>
      <c r="F86" s="145"/>
      <c r="G86" s="145"/>
      <c r="H86" s="145"/>
      <c r="I86" s="142">
        <v>0.0</v>
      </c>
      <c r="J86" s="143">
        <v>0.0</v>
      </c>
      <c r="K86" s="144">
        <v>0.0</v>
      </c>
      <c r="L86" s="142">
        <v>0.0</v>
      </c>
      <c r="M86" s="143">
        <v>0.0</v>
      </c>
      <c r="N86" s="144">
        <v>0.0</v>
      </c>
      <c r="O86" s="142">
        <v>0.0</v>
      </c>
      <c r="P86" s="143">
        <v>0.0</v>
      </c>
      <c r="Q86" s="144">
        <v>0.0</v>
      </c>
      <c r="R86" s="142">
        <v>0.0</v>
      </c>
      <c r="S86" s="143">
        <v>0.0</v>
      </c>
      <c r="T86" s="144">
        <v>0.0</v>
      </c>
      <c r="U86" s="142">
        <v>0.0</v>
      </c>
      <c r="V86" s="143">
        <v>0.0</v>
      </c>
      <c r="W86" s="144">
        <v>0.0</v>
      </c>
      <c r="X86" s="142">
        <v>0.0</v>
      </c>
      <c r="Y86" s="143">
        <v>0.0</v>
      </c>
      <c r="Z86" s="144">
        <v>0.0</v>
      </c>
      <c r="AA86" s="142">
        <v>0.0</v>
      </c>
      <c r="AB86" s="143">
        <v>0.0</v>
      </c>
      <c r="AC86" s="143">
        <v>0.0</v>
      </c>
      <c r="AD86" s="146">
        <f t="shared" ref="AD86:AF86" si="100">SUM(C86+I86+L86+O86+R86+U86+X86+AA86)</f>
        <v>0</v>
      </c>
      <c r="AE86" s="143">
        <f t="shared" si="100"/>
        <v>0</v>
      </c>
      <c r="AF86" s="147">
        <f t="shared" si="100"/>
        <v>0</v>
      </c>
      <c r="AG86" s="51">
        <f>AE86-'Multi-Family'!AE73</f>
        <v>-2</v>
      </c>
      <c r="AH86" s="52">
        <f>AG86/'Multi-Family'!AE73</f>
        <v>-1</v>
      </c>
      <c r="AI86" s="53">
        <f>AF86-'Multi-Family'!AF73</f>
        <v>-146561</v>
      </c>
      <c r="AJ86" s="52">
        <f>AI86/'Multi-Family'!AF73</f>
        <v>-1</v>
      </c>
      <c r="AK86" s="126">
        <f t="shared" si="98"/>
        <v>-8044967</v>
      </c>
      <c r="AL86" s="115"/>
      <c r="AM86" s="115"/>
      <c r="AN86" s="115"/>
      <c r="AO86" s="115"/>
      <c r="AP86" s="115"/>
      <c r="AQ86" s="115"/>
      <c r="AR86" s="115"/>
      <c r="AS86" s="115"/>
      <c r="AT86" s="115"/>
      <c r="AU86" s="115"/>
      <c r="AV86" s="115"/>
      <c r="AW86" s="115"/>
      <c r="AX86" s="115"/>
      <c r="AY86" s="115"/>
      <c r="AZ86" s="115"/>
      <c r="BA86" s="115"/>
    </row>
    <row r="87" ht="12.75" customHeight="1">
      <c r="A87" s="140" t="s">
        <v>24</v>
      </c>
      <c r="B87" s="130">
        <v>2010.0</v>
      </c>
      <c r="C87" s="142">
        <v>0.0</v>
      </c>
      <c r="D87" s="143">
        <v>0.0</v>
      </c>
      <c r="E87" s="144">
        <v>0.0</v>
      </c>
      <c r="F87" s="145"/>
      <c r="G87" s="145"/>
      <c r="H87" s="145"/>
      <c r="I87" s="142">
        <v>1.0</v>
      </c>
      <c r="J87" s="143">
        <v>41.0</v>
      </c>
      <c r="K87" s="144">
        <v>3513601.0</v>
      </c>
      <c r="L87" s="142">
        <v>0.0</v>
      </c>
      <c r="M87" s="143">
        <v>0.0</v>
      </c>
      <c r="N87" s="144">
        <v>0.0</v>
      </c>
      <c r="O87" s="142">
        <v>0.0</v>
      </c>
      <c r="P87" s="143">
        <v>0.0</v>
      </c>
      <c r="Q87" s="144">
        <v>0.0</v>
      </c>
      <c r="R87" s="142">
        <v>0.0</v>
      </c>
      <c r="S87" s="143">
        <v>0.0</v>
      </c>
      <c r="T87" s="144">
        <v>0.0</v>
      </c>
      <c r="U87" s="142">
        <v>0.0</v>
      </c>
      <c r="V87" s="143">
        <v>0.0</v>
      </c>
      <c r="W87" s="144">
        <v>0.0</v>
      </c>
      <c r="X87" s="142">
        <v>0.0</v>
      </c>
      <c r="Y87" s="143">
        <v>0.0</v>
      </c>
      <c r="Z87" s="144">
        <v>0.0</v>
      </c>
      <c r="AA87" s="142">
        <v>0.0</v>
      </c>
      <c r="AB87" s="143">
        <v>0.0</v>
      </c>
      <c r="AC87" s="143">
        <v>0.0</v>
      </c>
      <c r="AD87" s="146">
        <f t="shared" ref="AD87:AF87" si="101">SUM(C87+I87+L87+O87+R87+U87+X87+AA87)</f>
        <v>1</v>
      </c>
      <c r="AE87" s="143">
        <f t="shared" si="101"/>
        <v>41</v>
      </c>
      <c r="AF87" s="147">
        <f t="shared" si="101"/>
        <v>3513601</v>
      </c>
      <c r="AG87" s="51">
        <f>AE87-'Multi-Family'!AE74</f>
        <v>41</v>
      </c>
      <c r="AH87" s="52" t="str">
        <f>AG87/'Multi-Family'!AE74</f>
        <v>#DIV/0!</v>
      </c>
      <c r="AI87" s="53">
        <f>AF87-'Multi-Family'!AF74</f>
        <v>3513601</v>
      </c>
      <c r="AJ87" s="52" t="str">
        <f>AI87/'Multi-Family'!AF74</f>
        <v>#DIV/0!</v>
      </c>
      <c r="AK87" s="126">
        <f t="shared" si="98"/>
        <v>-4531366</v>
      </c>
      <c r="AL87" s="115"/>
      <c r="AM87" s="115"/>
      <c r="AN87" s="115"/>
      <c r="AO87" s="115"/>
      <c r="AP87" s="115"/>
      <c r="AQ87" s="115"/>
      <c r="AR87" s="115"/>
      <c r="AS87" s="115"/>
      <c r="AT87" s="115"/>
      <c r="AU87" s="115"/>
      <c r="AV87" s="115"/>
      <c r="AW87" s="115"/>
      <c r="AX87" s="115"/>
      <c r="AY87" s="115"/>
      <c r="AZ87" s="115"/>
      <c r="BA87" s="115"/>
    </row>
    <row r="88" ht="12.75" customHeight="1">
      <c r="A88" s="140" t="s">
        <v>25</v>
      </c>
      <c r="B88" s="130">
        <v>2010.0</v>
      </c>
      <c r="C88" s="142">
        <v>0.0</v>
      </c>
      <c r="D88" s="143">
        <v>0.0</v>
      </c>
      <c r="E88" s="144">
        <v>0.0</v>
      </c>
      <c r="F88" s="145"/>
      <c r="G88" s="145"/>
      <c r="H88" s="145"/>
      <c r="I88" s="142">
        <v>0.0</v>
      </c>
      <c r="J88" s="143">
        <v>0.0</v>
      </c>
      <c r="K88" s="144">
        <v>0.0</v>
      </c>
      <c r="L88" s="142">
        <v>1.0</v>
      </c>
      <c r="M88" s="143">
        <v>4.0</v>
      </c>
      <c r="N88" s="144">
        <v>213630.0</v>
      </c>
      <c r="O88" s="142">
        <v>0.0</v>
      </c>
      <c r="P88" s="143">
        <v>0.0</v>
      </c>
      <c r="Q88" s="144">
        <v>0.0</v>
      </c>
      <c r="R88" s="142">
        <v>0.0</v>
      </c>
      <c r="S88" s="143">
        <v>0.0</v>
      </c>
      <c r="T88" s="144">
        <v>0.0</v>
      </c>
      <c r="U88" s="142">
        <v>0.0</v>
      </c>
      <c r="V88" s="143">
        <v>0.0</v>
      </c>
      <c r="W88" s="144">
        <v>0.0</v>
      </c>
      <c r="X88" s="142">
        <v>0.0</v>
      </c>
      <c r="Y88" s="143">
        <v>0.0</v>
      </c>
      <c r="Z88" s="144">
        <v>0.0</v>
      </c>
      <c r="AA88" s="142">
        <v>0.0</v>
      </c>
      <c r="AB88" s="143">
        <v>0.0</v>
      </c>
      <c r="AC88" s="143">
        <v>0.0</v>
      </c>
      <c r="AD88" s="146">
        <f t="shared" ref="AD88:AF88" si="102">SUM(C88+I88+L88+O88+R88+U88+X88+AA88)</f>
        <v>1</v>
      </c>
      <c r="AE88" s="143">
        <f t="shared" si="102"/>
        <v>4</v>
      </c>
      <c r="AF88" s="147">
        <f t="shared" si="102"/>
        <v>213630</v>
      </c>
      <c r="AG88" s="51">
        <f>AE88-'Multi-Family'!AE75</f>
        <v>-2</v>
      </c>
      <c r="AH88" s="52">
        <f>AG88/'Multi-Family'!AE75</f>
        <v>-0.3333333333</v>
      </c>
      <c r="AI88" s="53">
        <f>AF88-'Multi-Family'!AF75</f>
        <v>-130410</v>
      </c>
      <c r="AJ88" s="52">
        <f>AI88/'Multi-Family'!AF75</f>
        <v>-0.3790547611</v>
      </c>
      <c r="AK88" s="126">
        <f t="shared" si="98"/>
        <v>-4661776</v>
      </c>
      <c r="AL88" s="115"/>
      <c r="AM88" s="115"/>
      <c r="AN88" s="115"/>
      <c r="AO88" s="115"/>
      <c r="AP88" s="115"/>
      <c r="AQ88" s="115"/>
      <c r="AR88" s="115"/>
      <c r="AS88" s="115"/>
      <c r="AT88" s="115"/>
      <c r="AU88" s="115"/>
      <c r="AV88" s="115"/>
      <c r="AW88" s="115"/>
      <c r="AX88" s="115"/>
      <c r="AY88" s="115"/>
      <c r="AZ88" s="115"/>
      <c r="BA88" s="115"/>
    </row>
    <row r="89" ht="12.75" customHeight="1">
      <c r="A89" s="140" t="s">
        <v>26</v>
      </c>
      <c r="B89" s="130">
        <v>2010.0</v>
      </c>
      <c r="C89" s="142">
        <v>0.0</v>
      </c>
      <c r="D89" s="143">
        <v>0.0</v>
      </c>
      <c r="E89" s="144">
        <v>0.0</v>
      </c>
      <c r="F89" s="145"/>
      <c r="G89" s="145"/>
      <c r="H89" s="145"/>
      <c r="I89" s="142">
        <v>10.0</v>
      </c>
      <c r="J89" s="143">
        <v>112.0</v>
      </c>
      <c r="K89" s="144">
        <v>6388723.0</v>
      </c>
      <c r="L89" s="142">
        <v>0.0</v>
      </c>
      <c r="M89" s="143">
        <v>0.0</v>
      </c>
      <c r="N89" s="144">
        <v>0.0</v>
      </c>
      <c r="O89" s="142">
        <v>0.0</v>
      </c>
      <c r="P89" s="143">
        <v>0.0</v>
      </c>
      <c r="Q89" s="144">
        <v>0.0</v>
      </c>
      <c r="R89" s="142">
        <v>0.0</v>
      </c>
      <c r="S89" s="143">
        <v>0.0</v>
      </c>
      <c r="T89" s="144">
        <v>0.0</v>
      </c>
      <c r="U89" s="142">
        <v>0.0</v>
      </c>
      <c r="V89" s="143">
        <v>0.0</v>
      </c>
      <c r="W89" s="144">
        <v>0.0</v>
      </c>
      <c r="X89" s="142">
        <v>0.0</v>
      </c>
      <c r="Y89" s="143">
        <v>0.0</v>
      </c>
      <c r="Z89" s="144">
        <v>0.0</v>
      </c>
      <c r="AA89" s="142">
        <v>0.0</v>
      </c>
      <c r="AB89" s="143">
        <v>0.0</v>
      </c>
      <c r="AC89" s="143">
        <v>0.0</v>
      </c>
      <c r="AD89" s="146">
        <f t="shared" ref="AD89:AF89" si="103">SUM(C89+I89+L89+O89+R89+U89+X89+AA89)</f>
        <v>10</v>
      </c>
      <c r="AE89" s="143">
        <f t="shared" si="103"/>
        <v>112</v>
      </c>
      <c r="AF89" s="147">
        <f t="shared" si="103"/>
        <v>6388723</v>
      </c>
      <c r="AG89" s="51">
        <f>AE89-'Multi-Family'!AE76</f>
        <v>73</v>
      </c>
      <c r="AH89" s="52">
        <f>AG89/'Multi-Family'!AE76</f>
        <v>1.871794872</v>
      </c>
      <c r="AI89" s="53">
        <f>AF89-'Multi-Family'!AF76</f>
        <v>2289267</v>
      </c>
      <c r="AJ89" s="52">
        <f>AI89/'Multi-Family'!AF76</f>
        <v>0.5584318993</v>
      </c>
      <c r="AK89" s="126">
        <f t="shared" si="98"/>
        <v>-2372509</v>
      </c>
      <c r="AL89" s="115"/>
      <c r="AM89" s="115"/>
      <c r="AN89" s="115"/>
      <c r="AO89" s="115"/>
      <c r="AP89" s="115"/>
      <c r="AQ89" s="115"/>
      <c r="AR89" s="115"/>
      <c r="AS89" s="115"/>
      <c r="AT89" s="115"/>
      <c r="AU89" s="115"/>
      <c r="AV89" s="115"/>
      <c r="AW89" s="115"/>
      <c r="AX89" s="115"/>
      <c r="AY89" s="115"/>
      <c r="AZ89" s="115"/>
      <c r="BA89" s="115"/>
    </row>
    <row r="90" ht="12.75" customHeight="1">
      <c r="A90" s="140" t="s">
        <v>27</v>
      </c>
      <c r="B90" s="130">
        <v>2010.0</v>
      </c>
      <c r="C90" s="142">
        <v>0.0</v>
      </c>
      <c r="D90" s="143">
        <v>0.0</v>
      </c>
      <c r="E90" s="144">
        <v>0.0</v>
      </c>
      <c r="F90" s="145"/>
      <c r="G90" s="145"/>
      <c r="H90" s="145"/>
      <c r="I90" s="142">
        <v>5.0</v>
      </c>
      <c r="J90" s="143">
        <v>35.0</v>
      </c>
      <c r="K90" s="144">
        <v>3574682.0</v>
      </c>
      <c r="L90" s="142">
        <v>0.0</v>
      </c>
      <c r="M90" s="143">
        <v>0.0</v>
      </c>
      <c r="N90" s="144">
        <v>0.0</v>
      </c>
      <c r="O90" s="142">
        <v>0.0</v>
      </c>
      <c r="P90" s="143">
        <v>0.0</v>
      </c>
      <c r="Q90" s="144">
        <v>0.0</v>
      </c>
      <c r="R90" s="142">
        <v>0.0</v>
      </c>
      <c r="S90" s="143">
        <v>0.0</v>
      </c>
      <c r="T90" s="144">
        <v>0.0</v>
      </c>
      <c r="U90" s="142">
        <v>0.0</v>
      </c>
      <c r="V90" s="143">
        <v>0.0</v>
      </c>
      <c r="W90" s="144">
        <v>0.0</v>
      </c>
      <c r="X90" s="142">
        <v>0.0</v>
      </c>
      <c r="Y90" s="143">
        <v>0.0</v>
      </c>
      <c r="Z90" s="144">
        <v>0.0</v>
      </c>
      <c r="AA90" s="142">
        <v>0.0</v>
      </c>
      <c r="AB90" s="143">
        <v>0.0</v>
      </c>
      <c r="AC90" s="143">
        <v>0.0</v>
      </c>
      <c r="AD90" s="146">
        <f t="shared" ref="AD90:AF90" si="104">SUM(C90+I90+L90+O90+R90+U90+X90+AA90)</f>
        <v>5</v>
      </c>
      <c r="AE90" s="143">
        <f t="shared" si="104"/>
        <v>35</v>
      </c>
      <c r="AF90" s="147">
        <f t="shared" si="104"/>
        <v>3574682</v>
      </c>
      <c r="AG90" s="51">
        <f>AE90-'Multi-Family'!AE77</f>
        <v>-18</v>
      </c>
      <c r="AH90" s="52">
        <f>AG90/'Multi-Family'!AE77</f>
        <v>-0.3396226415</v>
      </c>
      <c r="AI90" s="53">
        <f>AF90-'Multi-Family'!AF77</f>
        <v>-3264405</v>
      </c>
      <c r="AJ90" s="52">
        <f>AI90/'Multi-Family'!AF77</f>
        <v>-0.4773159049</v>
      </c>
      <c r="AK90" s="126">
        <f t="shared" si="98"/>
        <v>-5636914</v>
      </c>
      <c r="AL90" s="115"/>
      <c r="AM90" s="115"/>
      <c r="AN90" s="115"/>
      <c r="AO90" s="115"/>
      <c r="AP90" s="115"/>
      <c r="AQ90" s="115"/>
      <c r="AR90" s="115"/>
      <c r="AS90" s="115"/>
      <c r="AT90" s="115"/>
      <c r="AU90" s="115"/>
      <c r="AV90" s="115"/>
      <c r="AW90" s="115"/>
      <c r="AX90" s="115"/>
      <c r="AY90" s="115"/>
      <c r="AZ90" s="115"/>
      <c r="BA90" s="115"/>
    </row>
    <row r="91" ht="12.75" customHeight="1">
      <c r="A91" s="140" t="s">
        <v>28</v>
      </c>
      <c r="B91" s="130">
        <v>2010.0</v>
      </c>
      <c r="C91" s="142">
        <v>0.0</v>
      </c>
      <c r="D91" s="143">
        <v>0.0</v>
      </c>
      <c r="E91" s="144">
        <v>0.0</v>
      </c>
      <c r="F91" s="145"/>
      <c r="G91" s="145"/>
      <c r="H91" s="145"/>
      <c r="I91" s="142">
        <v>7.0</v>
      </c>
      <c r="J91" s="143">
        <v>192.0</v>
      </c>
      <c r="K91" s="144">
        <v>1.384715E7</v>
      </c>
      <c r="L91" s="142">
        <v>1.0</v>
      </c>
      <c r="M91" s="143">
        <v>2.0</v>
      </c>
      <c r="N91" s="144">
        <v>211200.0</v>
      </c>
      <c r="O91" s="142">
        <v>0.0</v>
      </c>
      <c r="P91" s="143">
        <v>0.0</v>
      </c>
      <c r="Q91" s="144">
        <v>0.0</v>
      </c>
      <c r="R91" s="142">
        <v>0.0</v>
      </c>
      <c r="S91" s="143">
        <v>0.0</v>
      </c>
      <c r="T91" s="144">
        <v>0.0</v>
      </c>
      <c r="U91" s="142">
        <v>0.0</v>
      </c>
      <c r="V91" s="143">
        <v>0.0</v>
      </c>
      <c r="W91" s="144">
        <v>0.0</v>
      </c>
      <c r="X91" s="142">
        <v>0.0</v>
      </c>
      <c r="Y91" s="143">
        <v>0.0</v>
      </c>
      <c r="Z91" s="144">
        <v>0.0</v>
      </c>
      <c r="AA91" s="142">
        <v>0.0</v>
      </c>
      <c r="AB91" s="143">
        <v>0.0</v>
      </c>
      <c r="AC91" s="143">
        <v>0.0</v>
      </c>
      <c r="AD91" s="146">
        <f t="shared" ref="AD91:AF91" si="105">SUM(C91+I91+L91+O91+R91+U91+X91+AA91)</f>
        <v>8</v>
      </c>
      <c r="AE91" s="143">
        <f t="shared" si="105"/>
        <v>194</v>
      </c>
      <c r="AF91" s="147">
        <f t="shared" si="105"/>
        <v>14058350</v>
      </c>
      <c r="AG91" s="51">
        <f>AE91-'Multi-Family'!AE78</f>
        <v>194</v>
      </c>
      <c r="AH91" s="52" t="str">
        <f>AG91/'Multi-Family'!AE78</f>
        <v>#DIV/0!</v>
      </c>
      <c r="AI91" s="53">
        <f>AF91-'Multi-Family'!AF78</f>
        <v>14058350</v>
      </c>
      <c r="AJ91" s="52" t="str">
        <f>AI91/'Multi-Family'!AF78</f>
        <v>#DIV/0!</v>
      </c>
      <c r="AK91" s="126">
        <f t="shared" si="98"/>
        <v>8421436</v>
      </c>
      <c r="AL91" s="115"/>
      <c r="AM91" s="115"/>
      <c r="AN91" s="115"/>
      <c r="AO91" s="115"/>
      <c r="AP91" s="115"/>
      <c r="AQ91" s="115"/>
      <c r="AR91" s="115"/>
      <c r="AS91" s="115"/>
      <c r="AT91" s="115"/>
      <c r="AU91" s="115"/>
      <c r="AV91" s="115"/>
      <c r="AW91" s="115"/>
      <c r="AX91" s="115"/>
      <c r="AY91" s="115"/>
      <c r="AZ91" s="115"/>
      <c r="BA91" s="115"/>
    </row>
    <row r="92" ht="12.75" customHeight="1">
      <c r="A92" s="140" t="s">
        <v>29</v>
      </c>
      <c r="B92" s="130">
        <v>2010.0</v>
      </c>
      <c r="C92" s="142">
        <v>0.0</v>
      </c>
      <c r="D92" s="143">
        <v>0.0</v>
      </c>
      <c r="E92" s="144">
        <v>0.0</v>
      </c>
      <c r="F92" s="145"/>
      <c r="G92" s="145"/>
      <c r="H92" s="145"/>
      <c r="I92" s="142">
        <v>0.0</v>
      </c>
      <c r="J92" s="143">
        <v>0.0</v>
      </c>
      <c r="K92" s="144">
        <v>0.0</v>
      </c>
      <c r="L92" s="142">
        <v>7.0</v>
      </c>
      <c r="M92" s="143">
        <v>162.0</v>
      </c>
      <c r="N92" s="144">
        <v>1.2003942E7</v>
      </c>
      <c r="O92" s="142">
        <v>0.0</v>
      </c>
      <c r="P92" s="143">
        <v>0.0</v>
      </c>
      <c r="Q92" s="144">
        <v>0.0</v>
      </c>
      <c r="R92" s="142">
        <v>0.0</v>
      </c>
      <c r="S92" s="143">
        <v>0.0</v>
      </c>
      <c r="T92" s="144">
        <v>0.0</v>
      </c>
      <c r="U92" s="142">
        <v>0.0</v>
      </c>
      <c r="V92" s="143">
        <v>0.0</v>
      </c>
      <c r="W92" s="144">
        <v>0.0</v>
      </c>
      <c r="X92" s="142">
        <v>0.0</v>
      </c>
      <c r="Y92" s="143">
        <v>0.0</v>
      </c>
      <c r="Z92" s="144">
        <v>0.0</v>
      </c>
      <c r="AA92" s="142">
        <v>0.0</v>
      </c>
      <c r="AB92" s="143">
        <v>0.0</v>
      </c>
      <c r="AC92" s="143">
        <v>0.0</v>
      </c>
      <c r="AD92" s="146">
        <f t="shared" ref="AD92:AF92" si="106">SUM(C92+I92+L92+O92+R92+U92+X92+AA92)</f>
        <v>7</v>
      </c>
      <c r="AE92" s="143">
        <f t="shared" si="106"/>
        <v>162</v>
      </c>
      <c r="AF92" s="147">
        <f t="shared" si="106"/>
        <v>12003942</v>
      </c>
      <c r="AG92" s="51">
        <f>AE92-'Multi-Family'!AE79</f>
        <v>140</v>
      </c>
      <c r="AH92" s="52">
        <f>AG92/'Multi-Family'!AE79</f>
        <v>6.363636364</v>
      </c>
      <c r="AI92" s="53">
        <f>AF92-'Multi-Family'!AF79</f>
        <v>10559279</v>
      </c>
      <c r="AJ92" s="52">
        <f>AI92/'Multi-Family'!AF79</f>
        <v>7.309164144</v>
      </c>
      <c r="AK92" s="126">
        <f t="shared" si="98"/>
        <v>18980715</v>
      </c>
      <c r="AL92" s="115"/>
      <c r="AM92" s="115"/>
      <c r="AN92" s="115"/>
      <c r="AO92" s="115"/>
      <c r="AP92" s="115"/>
      <c r="AQ92" s="115"/>
      <c r="AR92" s="115"/>
      <c r="AS92" s="115"/>
      <c r="AT92" s="115"/>
      <c r="AU92" s="115"/>
      <c r="AV92" s="115"/>
      <c r="AW92" s="115"/>
      <c r="AX92" s="115"/>
      <c r="AY92" s="115"/>
      <c r="AZ92" s="115"/>
      <c r="BA92" s="115"/>
    </row>
    <row r="93" ht="12.75" customHeight="1">
      <c r="A93" s="140" t="s">
        <v>30</v>
      </c>
      <c r="B93" s="130">
        <v>2010.0</v>
      </c>
      <c r="C93" s="142">
        <v>0.0</v>
      </c>
      <c r="D93" s="143">
        <v>0.0</v>
      </c>
      <c r="E93" s="144">
        <v>0.0</v>
      </c>
      <c r="F93" s="145"/>
      <c r="G93" s="145"/>
      <c r="H93" s="145"/>
      <c r="I93" s="142">
        <v>0.0</v>
      </c>
      <c r="J93" s="143">
        <v>0.0</v>
      </c>
      <c r="K93" s="144">
        <v>0.0</v>
      </c>
      <c r="L93" s="142">
        <v>1.0</v>
      </c>
      <c r="M93" s="143">
        <v>112.0</v>
      </c>
      <c r="N93" s="144">
        <v>4306000.0</v>
      </c>
      <c r="O93" s="142">
        <v>0.0</v>
      </c>
      <c r="P93" s="143">
        <v>0.0</v>
      </c>
      <c r="Q93" s="144">
        <v>0.0</v>
      </c>
      <c r="R93" s="142">
        <v>0.0</v>
      </c>
      <c r="S93" s="143">
        <v>0.0</v>
      </c>
      <c r="T93" s="144">
        <v>0.0</v>
      </c>
      <c r="U93" s="142">
        <v>0.0</v>
      </c>
      <c r="V93" s="143">
        <v>0.0</v>
      </c>
      <c r="W93" s="144">
        <v>0.0</v>
      </c>
      <c r="X93" s="142">
        <v>0.0</v>
      </c>
      <c r="Y93" s="143">
        <v>0.0</v>
      </c>
      <c r="Z93" s="144">
        <v>0.0</v>
      </c>
      <c r="AA93" s="142">
        <v>0.0</v>
      </c>
      <c r="AB93" s="143">
        <v>0.0</v>
      </c>
      <c r="AC93" s="143">
        <v>0.0</v>
      </c>
      <c r="AD93" s="146">
        <f t="shared" ref="AD93:AF93" si="107">SUM(C93+I93+L93+O93+R93+U93+X93+AA93)</f>
        <v>1</v>
      </c>
      <c r="AE93" s="143">
        <f t="shared" si="107"/>
        <v>112</v>
      </c>
      <c r="AF93" s="147">
        <f t="shared" si="107"/>
        <v>4306000</v>
      </c>
      <c r="AG93" s="51">
        <f>AE93-'Multi-Family'!AE80</f>
        <v>29</v>
      </c>
      <c r="AH93" s="52">
        <f>AG93/'Multi-Family'!AE80</f>
        <v>0.3493975904</v>
      </c>
      <c r="AI93" s="53">
        <f>AF93-'Multi-Family'!AF80</f>
        <v>-2360622</v>
      </c>
      <c r="AJ93" s="52">
        <f>AI93/'Multi-Family'!AF80</f>
        <v>-0.3540956724</v>
      </c>
      <c r="AK93" s="126">
        <f t="shared" si="98"/>
        <v>16620093</v>
      </c>
      <c r="AL93" s="115"/>
      <c r="AM93" s="115"/>
      <c r="AN93" s="115"/>
      <c r="AO93" s="115"/>
      <c r="AP93" s="115"/>
      <c r="AQ93" s="115"/>
      <c r="AR93" s="115"/>
      <c r="AS93" s="115"/>
      <c r="AT93" s="115"/>
      <c r="AU93" s="115"/>
      <c r="AV93" s="115"/>
      <c r="AW93" s="115"/>
      <c r="AX93" s="115"/>
      <c r="AY93" s="115"/>
      <c r="AZ93" s="115"/>
      <c r="BA93" s="115"/>
    </row>
    <row r="94" ht="12.75" customHeight="1">
      <c r="A94" s="141" t="s">
        <v>31</v>
      </c>
      <c r="B94" s="133">
        <v>2010.0</v>
      </c>
      <c r="C94" s="134">
        <f t="shared" ref="C94:E94" si="108">SUM(C82:C93)</f>
        <v>0</v>
      </c>
      <c r="D94" s="135">
        <f t="shared" si="108"/>
        <v>0</v>
      </c>
      <c r="E94" s="136">
        <f t="shared" si="108"/>
        <v>0</v>
      </c>
      <c r="F94" s="137"/>
      <c r="G94" s="137"/>
      <c r="H94" s="137"/>
      <c r="I94" s="134">
        <f t="shared" ref="I94:AG94" si="109">SUM(I82:I93)</f>
        <v>23</v>
      </c>
      <c r="J94" s="135">
        <f t="shared" si="109"/>
        <v>380</v>
      </c>
      <c r="K94" s="136">
        <f t="shared" si="109"/>
        <v>27324156</v>
      </c>
      <c r="L94" s="134">
        <f t="shared" si="109"/>
        <v>11</v>
      </c>
      <c r="M94" s="135">
        <f t="shared" si="109"/>
        <v>304</v>
      </c>
      <c r="N94" s="136">
        <f t="shared" si="109"/>
        <v>18205613</v>
      </c>
      <c r="O94" s="134">
        <f t="shared" si="109"/>
        <v>0</v>
      </c>
      <c r="P94" s="135">
        <f t="shared" si="109"/>
        <v>0</v>
      </c>
      <c r="Q94" s="136">
        <f t="shared" si="109"/>
        <v>0</v>
      </c>
      <c r="R94" s="134">
        <f t="shared" si="109"/>
        <v>0</v>
      </c>
      <c r="S94" s="135">
        <f t="shared" si="109"/>
        <v>0</v>
      </c>
      <c r="T94" s="136">
        <f t="shared" si="109"/>
        <v>0</v>
      </c>
      <c r="U94" s="134">
        <f t="shared" si="109"/>
        <v>0</v>
      </c>
      <c r="V94" s="135">
        <f t="shared" si="109"/>
        <v>0</v>
      </c>
      <c r="W94" s="136">
        <f t="shared" si="109"/>
        <v>0</v>
      </c>
      <c r="X94" s="134">
        <f t="shared" si="109"/>
        <v>0</v>
      </c>
      <c r="Y94" s="135">
        <f t="shared" si="109"/>
        <v>0</v>
      </c>
      <c r="Z94" s="136">
        <f t="shared" si="109"/>
        <v>0</v>
      </c>
      <c r="AA94" s="134">
        <f t="shared" si="109"/>
        <v>0</v>
      </c>
      <c r="AB94" s="135">
        <f t="shared" si="109"/>
        <v>0</v>
      </c>
      <c r="AC94" s="135">
        <f t="shared" si="109"/>
        <v>0</v>
      </c>
      <c r="AD94" s="138">
        <f t="shared" si="109"/>
        <v>34</v>
      </c>
      <c r="AE94" s="135">
        <f t="shared" si="109"/>
        <v>684</v>
      </c>
      <c r="AF94" s="139">
        <f t="shared" si="109"/>
        <v>45529769</v>
      </c>
      <c r="AG94" s="54">
        <f t="shared" si="109"/>
        <v>317</v>
      </c>
      <c r="AH94" s="55">
        <f>AG94/'Multi-Family'!AE81</f>
        <v>0.863760218</v>
      </c>
      <c r="AI94" s="56">
        <f>SUM(AI82:AI93)</f>
        <v>16620093</v>
      </c>
      <c r="AJ94" s="55">
        <f>AI94/'Multi-Family'!AF81</f>
        <v>0.574897242</v>
      </c>
      <c r="AK94" s="129">
        <f t="shared" ref="AK94:AK95" si="111">AI94</f>
        <v>16620093</v>
      </c>
      <c r="AL94" s="115"/>
      <c r="AM94" s="115"/>
      <c r="AN94" s="115"/>
      <c r="AO94" s="115"/>
      <c r="AP94" s="115"/>
      <c r="AQ94" s="115"/>
      <c r="AR94" s="115"/>
      <c r="AS94" s="115"/>
      <c r="AT94" s="115"/>
      <c r="AU94" s="115"/>
      <c r="AV94" s="115"/>
      <c r="AW94" s="115"/>
      <c r="AX94" s="115"/>
      <c r="AY94" s="115"/>
      <c r="AZ94" s="115"/>
      <c r="BA94" s="115"/>
    </row>
    <row r="95" ht="12.75" customHeight="1">
      <c r="A95" s="140" t="s">
        <v>19</v>
      </c>
      <c r="B95" s="130">
        <v>2011.0</v>
      </c>
      <c r="C95" s="142">
        <v>0.0</v>
      </c>
      <c r="D95" s="143">
        <v>0.0</v>
      </c>
      <c r="E95" s="144">
        <v>0.0</v>
      </c>
      <c r="F95" s="145"/>
      <c r="G95" s="145"/>
      <c r="H95" s="145"/>
      <c r="I95" s="142">
        <v>0.0</v>
      </c>
      <c r="J95" s="143">
        <v>0.0</v>
      </c>
      <c r="K95" s="144">
        <v>0.0</v>
      </c>
      <c r="L95" s="142">
        <v>0.0</v>
      </c>
      <c r="M95" s="143">
        <v>0.0</v>
      </c>
      <c r="N95" s="144">
        <v>0.0</v>
      </c>
      <c r="O95" s="142">
        <v>0.0</v>
      </c>
      <c r="P95" s="143">
        <v>0.0</v>
      </c>
      <c r="Q95" s="144">
        <v>0.0</v>
      </c>
      <c r="R95" s="142">
        <v>0.0</v>
      </c>
      <c r="S95" s="143">
        <v>0.0</v>
      </c>
      <c r="T95" s="144">
        <v>0.0</v>
      </c>
      <c r="U95" s="142">
        <v>0.0</v>
      </c>
      <c r="V95" s="143">
        <v>0.0</v>
      </c>
      <c r="W95" s="144">
        <v>0.0</v>
      </c>
      <c r="X95" s="142">
        <v>0.0</v>
      </c>
      <c r="Y95" s="143">
        <v>0.0</v>
      </c>
      <c r="Z95" s="144">
        <v>0.0</v>
      </c>
      <c r="AA95" s="142">
        <v>0.0</v>
      </c>
      <c r="AB95" s="143">
        <v>0.0</v>
      </c>
      <c r="AC95" s="143">
        <v>0.0</v>
      </c>
      <c r="AD95" s="146">
        <f t="shared" ref="AD95:AF95" si="110">SUM(C95+I95+L95+O95+R95+U95+X95+AA95)</f>
        <v>0</v>
      </c>
      <c r="AE95" s="143">
        <f t="shared" si="110"/>
        <v>0</v>
      </c>
      <c r="AF95" s="147">
        <f t="shared" si="110"/>
        <v>0</v>
      </c>
      <c r="AG95" s="51">
        <f>AE95-'Multi-Family'!AE82</f>
        <v>0</v>
      </c>
      <c r="AH95" s="52" t="str">
        <f>AG95/'Multi-Family'!AE82</f>
        <v>#DIV/0!</v>
      </c>
      <c r="AI95" s="53">
        <f>AF95-'Multi-Family'!AF82</f>
        <v>0</v>
      </c>
      <c r="AJ95" s="52" t="str">
        <f>AI95/'Multi-Family'!AF82</f>
        <v>#DIV/0!</v>
      </c>
      <c r="AK95" s="126">
        <f t="shared" si="111"/>
        <v>0</v>
      </c>
      <c r="AL95" s="115"/>
      <c r="AM95" s="115"/>
      <c r="AN95" s="115"/>
      <c r="AO95" s="115"/>
      <c r="AP95" s="115"/>
      <c r="AQ95" s="115"/>
      <c r="AR95" s="115"/>
      <c r="AS95" s="115"/>
      <c r="AT95" s="115"/>
      <c r="AU95" s="115"/>
      <c r="AV95" s="115"/>
      <c r="AW95" s="115"/>
      <c r="AX95" s="115"/>
      <c r="AY95" s="115"/>
      <c r="AZ95" s="115"/>
      <c r="BA95" s="115"/>
    </row>
    <row r="96" ht="12.75" customHeight="1">
      <c r="A96" s="140" t="s">
        <v>20</v>
      </c>
      <c r="B96" s="130">
        <v>2011.0</v>
      </c>
      <c r="C96" s="142">
        <v>0.0</v>
      </c>
      <c r="D96" s="143">
        <v>0.0</v>
      </c>
      <c r="E96" s="144">
        <v>0.0</v>
      </c>
      <c r="F96" s="145"/>
      <c r="G96" s="145"/>
      <c r="H96" s="145"/>
      <c r="I96" s="142">
        <v>2.0</v>
      </c>
      <c r="J96" s="143">
        <v>6.0</v>
      </c>
      <c r="K96" s="144">
        <v>433440.0</v>
      </c>
      <c r="L96" s="142">
        <v>0.0</v>
      </c>
      <c r="M96" s="143">
        <v>0.0</v>
      </c>
      <c r="N96" s="144">
        <v>0.0</v>
      </c>
      <c r="O96" s="142">
        <v>0.0</v>
      </c>
      <c r="P96" s="143">
        <v>0.0</v>
      </c>
      <c r="Q96" s="144">
        <v>0.0</v>
      </c>
      <c r="R96" s="142">
        <v>0.0</v>
      </c>
      <c r="S96" s="143">
        <v>0.0</v>
      </c>
      <c r="T96" s="144">
        <v>0.0</v>
      </c>
      <c r="U96" s="142">
        <v>0.0</v>
      </c>
      <c r="V96" s="143">
        <v>0.0</v>
      </c>
      <c r="W96" s="144">
        <v>0.0</v>
      </c>
      <c r="X96" s="142">
        <v>0.0</v>
      </c>
      <c r="Y96" s="143">
        <v>0.0</v>
      </c>
      <c r="Z96" s="144">
        <v>0.0</v>
      </c>
      <c r="AA96" s="142">
        <v>0.0</v>
      </c>
      <c r="AB96" s="143">
        <v>0.0</v>
      </c>
      <c r="AC96" s="143">
        <v>0.0</v>
      </c>
      <c r="AD96" s="146">
        <f t="shared" ref="AD96:AF96" si="112">SUM(C96+I96+L96+O96+R96+U96+X96+AA96)</f>
        <v>2</v>
      </c>
      <c r="AE96" s="143">
        <f t="shared" si="112"/>
        <v>6</v>
      </c>
      <c r="AF96" s="147">
        <f t="shared" si="112"/>
        <v>433440</v>
      </c>
      <c r="AG96" s="51">
        <f>AE96-'Multi-Family'!AE83</f>
        <v>6</v>
      </c>
      <c r="AH96" s="52" t="str">
        <f>AG96/'Multi-Family'!AE83</f>
        <v>#DIV/0!</v>
      </c>
      <c r="AI96" s="53">
        <f>AF96-'Multi-Family'!AF83</f>
        <v>433440</v>
      </c>
      <c r="AJ96" s="52" t="str">
        <f>AI96/'Multi-Family'!AF83</f>
        <v>#DIV/0!</v>
      </c>
      <c r="AK96" s="126">
        <f t="shared" ref="AK96:AK106" si="114">AK95+AI96</f>
        <v>433440</v>
      </c>
      <c r="AL96" s="115"/>
      <c r="AM96" s="115"/>
      <c r="AN96" s="115"/>
      <c r="AO96" s="115"/>
      <c r="AP96" s="115"/>
      <c r="AQ96" s="115"/>
      <c r="AR96" s="115"/>
      <c r="AS96" s="115"/>
      <c r="AT96" s="115"/>
      <c r="AU96" s="115"/>
      <c r="AV96" s="115"/>
      <c r="AW96" s="115"/>
      <c r="AX96" s="115"/>
      <c r="AY96" s="115"/>
      <c r="AZ96" s="115"/>
      <c r="BA96" s="115"/>
    </row>
    <row r="97" ht="12.75" customHeight="1">
      <c r="A97" s="140" t="s">
        <v>21</v>
      </c>
      <c r="B97" s="130">
        <v>2011.0</v>
      </c>
      <c r="C97" s="142">
        <v>0.0</v>
      </c>
      <c r="D97" s="143">
        <v>0.0</v>
      </c>
      <c r="E97" s="144">
        <v>0.0</v>
      </c>
      <c r="F97" s="145"/>
      <c r="G97" s="145"/>
      <c r="H97" s="145"/>
      <c r="I97" s="142">
        <v>0.0</v>
      </c>
      <c r="J97" s="143">
        <v>0.0</v>
      </c>
      <c r="K97" s="144">
        <v>483896.0</v>
      </c>
      <c r="L97" s="142">
        <v>0.0</v>
      </c>
      <c r="M97" s="143">
        <v>0.0</v>
      </c>
      <c r="N97" s="144">
        <v>0.0</v>
      </c>
      <c r="O97" s="142">
        <v>0.0</v>
      </c>
      <c r="P97" s="143">
        <v>0.0</v>
      </c>
      <c r="Q97" s="144">
        <v>0.0</v>
      </c>
      <c r="R97" s="142">
        <v>0.0</v>
      </c>
      <c r="S97" s="143">
        <v>0.0</v>
      </c>
      <c r="T97" s="144">
        <v>0.0</v>
      </c>
      <c r="U97" s="142">
        <v>0.0</v>
      </c>
      <c r="V97" s="143">
        <v>0.0</v>
      </c>
      <c r="W97" s="144">
        <v>0.0</v>
      </c>
      <c r="X97" s="142">
        <v>0.0</v>
      </c>
      <c r="Y97" s="143">
        <v>0.0</v>
      </c>
      <c r="Z97" s="144">
        <v>0.0</v>
      </c>
      <c r="AA97" s="142">
        <v>0.0</v>
      </c>
      <c r="AB97" s="143">
        <v>0.0</v>
      </c>
      <c r="AC97" s="143">
        <v>0.0</v>
      </c>
      <c r="AD97" s="146">
        <f t="shared" ref="AD97:AF97" si="113">SUM(C97+I97+L97+O97+R97+U97+X97+AA97)</f>
        <v>0</v>
      </c>
      <c r="AE97" s="143">
        <f t="shared" si="113"/>
        <v>0</v>
      </c>
      <c r="AF97" s="147">
        <f t="shared" si="113"/>
        <v>483896</v>
      </c>
      <c r="AG97" s="51">
        <f>AE97-'Multi-Family'!AE84</f>
        <v>0</v>
      </c>
      <c r="AH97" s="52" t="str">
        <f>AG97/'Multi-Family'!AE84</f>
        <v>#DIV/0!</v>
      </c>
      <c r="AI97" s="53">
        <f>AF97-'Multi-Family'!AF84</f>
        <v>483896</v>
      </c>
      <c r="AJ97" s="52" t="str">
        <f>AI97/'Multi-Family'!AF84</f>
        <v>#DIV/0!</v>
      </c>
      <c r="AK97" s="126">
        <f t="shared" si="114"/>
        <v>917336</v>
      </c>
      <c r="AL97" s="115"/>
      <c r="AM97" s="115"/>
      <c r="AN97" s="115"/>
      <c r="AO97" s="115"/>
      <c r="AP97" s="115"/>
      <c r="AQ97" s="115"/>
      <c r="AR97" s="115"/>
      <c r="AS97" s="115"/>
      <c r="AT97" s="115"/>
      <c r="AU97" s="115"/>
      <c r="AV97" s="115"/>
      <c r="AW97" s="115"/>
      <c r="AX97" s="115"/>
      <c r="AY97" s="115"/>
      <c r="AZ97" s="115"/>
      <c r="BA97" s="115"/>
    </row>
    <row r="98" ht="12.75" customHeight="1">
      <c r="A98" s="140" t="s">
        <v>22</v>
      </c>
      <c r="B98" s="130">
        <v>2011.0</v>
      </c>
      <c r="C98" s="142">
        <v>0.0</v>
      </c>
      <c r="D98" s="143">
        <v>0.0</v>
      </c>
      <c r="E98" s="144">
        <v>0.0</v>
      </c>
      <c r="F98" s="145"/>
      <c r="G98" s="145"/>
      <c r="H98" s="145"/>
      <c r="I98" s="142">
        <v>2.0</v>
      </c>
      <c r="J98" s="143">
        <v>4.0</v>
      </c>
      <c r="K98" s="144">
        <v>8002579.0</v>
      </c>
      <c r="L98" s="142">
        <v>0.0</v>
      </c>
      <c r="M98" s="143">
        <v>0.0</v>
      </c>
      <c r="N98" s="144">
        <v>0.0</v>
      </c>
      <c r="O98" s="142">
        <v>0.0</v>
      </c>
      <c r="P98" s="143">
        <v>0.0</v>
      </c>
      <c r="Q98" s="144">
        <v>0.0</v>
      </c>
      <c r="R98" s="142">
        <v>0.0</v>
      </c>
      <c r="S98" s="143">
        <v>0.0</v>
      </c>
      <c r="T98" s="144">
        <v>0.0</v>
      </c>
      <c r="U98" s="142">
        <v>0.0</v>
      </c>
      <c r="V98" s="143">
        <v>0.0</v>
      </c>
      <c r="W98" s="144">
        <v>0.0</v>
      </c>
      <c r="X98" s="142">
        <v>0.0</v>
      </c>
      <c r="Y98" s="143">
        <v>0.0</v>
      </c>
      <c r="Z98" s="144">
        <v>0.0</v>
      </c>
      <c r="AA98" s="142">
        <v>0.0</v>
      </c>
      <c r="AB98" s="143">
        <v>0.0</v>
      </c>
      <c r="AC98" s="143">
        <v>0.0</v>
      </c>
      <c r="AD98" s="146">
        <f t="shared" ref="AD98:AF98" si="115">SUM(C98+I98+L98+O98+R98+U98+X98+AA98)</f>
        <v>2</v>
      </c>
      <c r="AE98" s="143">
        <f t="shared" si="115"/>
        <v>4</v>
      </c>
      <c r="AF98" s="147">
        <f t="shared" si="115"/>
        <v>8002579</v>
      </c>
      <c r="AG98" s="51">
        <f>AE98-'Multi-Family'!AE85</f>
        <v>-20</v>
      </c>
      <c r="AH98" s="52">
        <f>AG98/'Multi-Family'!AE85</f>
        <v>-0.8333333333</v>
      </c>
      <c r="AI98" s="53">
        <f>AF98-'Multi-Family'!AF85</f>
        <v>6531738</v>
      </c>
      <c r="AJ98" s="52">
        <f>AI98/'Multi-Family'!AF85</f>
        <v>4.440818552</v>
      </c>
      <c r="AK98" s="126">
        <f t="shared" si="114"/>
        <v>7449074</v>
      </c>
      <c r="AL98" s="115"/>
      <c r="AM98" s="115"/>
      <c r="AN98" s="115"/>
      <c r="AO98" s="115"/>
      <c r="AP98" s="115"/>
      <c r="AQ98" s="115"/>
      <c r="AR98" s="115"/>
      <c r="AS98" s="115"/>
      <c r="AT98" s="115"/>
      <c r="AU98" s="115"/>
      <c r="AV98" s="115"/>
      <c r="AW98" s="115"/>
      <c r="AX98" s="115"/>
      <c r="AY98" s="115"/>
      <c r="AZ98" s="115"/>
      <c r="BA98" s="115"/>
    </row>
    <row r="99" ht="12.75" customHeight="1">
      <c r="A99" s="140" t="s">
        <v>23</v>
      </c>
      <c r="B99" s="130">
        <v>2011.0</v>
      </c>
      <c r="C99" s="142">
        <v>0.0</v>
      </c>
      <c r="D99" s="143">
        <v>0.0</v>
      </c>
      <c r="E99" s="144">
        <v>0.0</v>
      </c>
      <c r="F99" s="145"/>
      <c r="G99" s="145"/>
      <c r="H99" s="145"/>
      <c r="I99" s="142">
        <v>5.0</v>
      </c>
      <c r="J99" s="143">
        <v>108.0</v>
      </c>
      <c r="K99" s="144">
        <v>4343828.0</v>
      </c>
      <c r="L99" s="142">
        <v>0.0</v>
      </c>
      <c r="M99" s="143">
        <v>0.0</v>
      </c>
      <c r="N99" s="144">
        <v>0.0</v>
      </c>
      <c r="O99" s="142">
        <v>0.0</v>
      </c>
      <c r="P99" s="143">
        <v>0.0</v>
      </c>
      <c r="Q99" s="144">
        <v>0.0</v>
      </c>
      <c r="R99" s="142">
        <v>0.0</v>
      </c>
      <c r="S99" s="143">
        <v>0.0</v>
      </c>
      <c r="T99" s="144">
        <v>0.0</v>
      </c>
      <c r="U99" s="142">
        <v>0.0</v>
      </c>
      <c r="V99" s="143">
        <v>0.0</v>
      </c>
      <c r="W99" s="144">
        <v>0.0</v>
      </c>
      <c r="X99" s="142">
        <v>0.0</v>
      </c>
      <c r="Y99" s="143">
        <v>0.0</v>
      </c>
      <c r="Z99" s="144">
        <v>0.0</v>
      </c>
      <c r="AA99" s="142">
        <v>0.0</v>
      </c>
      <c r="AB99" s="143">
        <v>0.0</v>
      </c>
      <c r="AC99" s="143">
        <v>0.0</v>
      </c>
      <c r="AD99" s="146">
        <f t="shared" ref="AD99:AF99" si="116">SUM(C99+I99+L99+O99+R99+U99+X99+AA99)</f>
        <v>5</v>
      </c>
      <c r="AE99" s="143">
        <f t="shared" si="116"/>
        <v>108</v>
      </c>
      <c r="AF99" s="147">
        <f t="shared" si="116"/>
        <v>4343828</v>
      </c>
      <c r="AG99" s="51">
        <f>AE99-'Multi-Family'!AE86</f>
        <v>108</v>
      </c>
      <c r="AH99" s="52" t="str">
        <f>AG99/'Multi-Family'!AE86</f>
        <v>#DIV/0!</v>
      </c>
      <c r="AI99" s="53">
        <f>AF99-'Multi-Family'!AF86</f>
        <v>4343828</v>
      </c>
      <c r="AJ99" s="52" t="str">
        <f>AI99/'Multi-Family'!AF86</f>
        <v>#DIV/0!</v>
      </c>
      <c r="AK99" s="126">
        <f t="shared" si="114"/>
        <v>11792902</v>
      </c>
      <c r="AL99" s="115"/>
      <c r="AM99" s="115"/>
      <c r="AN99" s="115"/>
      <c r="AO99" s="115"/>
      <c r="AP99" s="115"/>
      <c r="AQ99" s="115"/>
      <c r="AR99" s="115"/>
      <c r="AS99" s="115"/>
      <c r="AT99" s="115"/>
      <c r="AU99" s="115"/>
      <c r="AV99" s="115"/>
      <c r="AW99" s="115"/>
      <c r="AX99" s="115"/>
      <c r="AY99" s="115"/>
      <c r="AZ99" s="115"/>
      <c r="BA99" s="115"/>
    </row>
    <row r="100" ht="12.75" customHeight="1">
      <c r="A100" s="140" t="s">
        <v>24</v>
      </c>
      <c r="B100" s="130">
        <v>2011.0</v>
      </c>
      <c r="C100" s="142">
        <v>0.0</v>
      </c>
      <c r="D100" s="143">
        <v>0.0</v>
      </c>
      <c r="E100" s="144">
        <v>0.0</v>
      </c>
      <c r="F100" s="145"/>
      <c r="G100" s="145"/>
      <c r="H100" s="145"/>
      <c r="I100" s="142">
        <v>3.0</v>
      </c>
      <c r="J100" s="143">
        <v>64.0</v>
      </c>
      <c r="K100" s="144">
        <v>0.0</v>
      </c>
      <c r="L100" s="142">
        <v>0.0</v>
      </c>
      <c r="M100" s="143">
        <v>0.0</v>
      </c>
      <c r="N100" s="144">
        <v>0.0</v>
      </c>
      <c r="O100" s="142">
        <v>0.0</v>
      </c>
      <c r="P100" s="143">
        <v>0.0</v>
      </c>
      <c r="Q100" s="144">
        <v>0.0</v>
      </c>
      <c r="R100" s="142">
        <v>0.0</v>
      </c>
      <c r="S100" s="143">
        <v>0.0</v>
      </c>
      <c r="T100" s="144">
        <v>0.0</v>
      </c>
      <c r="U100" s="142">
        <v>0.0</v>
      </c>
      <c r="V100" s="143">
        <v>0.0</v>
      </c>
      <c r="W100" s="144">
        <v>0.0</v>
      </c>
      <c r="X100" s="142">
        <v>0.0</v>
      </c>
      <c r="Y100" s="143">
        <v>0.0</v>
      </c>
      <c r="Z100" s="144">
        <v>0.0</v>
      </c>
      <c r="AA100" s="142">
        <v>0.0</v>
      </c>
      <c r="AB100" s="143">
        <v>0.0</v>
      </c>
      <c r="AC100" s="143">
        <v>0.0</v>
      </c>
      <c r="AD100" s="146">
        <f t="shared" ref="AD100:AF100" si="117">SUM(C100+I100+L100+O100+R100+U100+X100+AA100)</f>
        <v>3</v>
      </c>
      <c r="AE100" s="143">
        <f t="shared" si="117"/>
        <v>64</v>
      </c>
      <c r="AF100" s="147">
        <f t="shared" si="117"/>
        <v>0</v>
      </c>
      <c r="AG100" s="51">
        <f>AE100-'Multi-Family'!AE87</f>
        <v>23</v>
      </c>
      <c r="AH100" s="52">
        <f>AG100/'Multi-Family'!AE87</f>
        <v>0.5609756098</v>
      </c>
      <c r="AI100" s="53">
        <f>AF100-'Multi-Family'!AF87</f>
        <v>-3513601</v>
      </c>
      <c r="AJ100" s="52">
        <f>AI100/'Multi-Family'!AF87</f>
        <v>-1</v>
      </c>
      <c r="AK100" s="126">
        <f t="shared" si="114"/>
        <v>8279301</v>
      </c>
      <c r="AL100" s="115"/>
      <c r="AM100" s="115"/>
      <c r="AN100" s="115"/>
      <c r="AO100" s="115"/>
      <c r="AP100" s="115"/>
      <c r="AQ100" s="115"/>
      <c r="AR100" s="115"/>
      <c r="AS100" s="115"/>
      <c r="AT100" s="115"/>
      <c r="AU100" s="115"/>
      <c r="AV100" s="115"/>
      <c r="AW100" s="115"/>
      <c r="AX100" s="115"/>
      <c r="AY100" s="115"/>
      <c r="AZ100" s="115"/>
      <c r="BA100" s="115"/>
    </row>
    <row r="101" ht="12.75" customHeight="1">
      <c r="A101" s="140" t="s">
        <v>25</v>
      </c>
      <c r="B101" s="130">
        <v>2011.0</v>
      </c>
      <c r="C101" s="142">
        <v>0.0</v>
      </c>
      <c r="D101" s="143">
        <v>0.0</v>
      </c>
      <c r="E101" s="144">
        <v>0.0</v>
      </c>
      <c r="F101" s="145"/>
      <c r="G101" s="145"/>
      <c r="H101" s="145"/>
      <c r="I101" s="142">
        <v>0.0</v>
      </c>
      <c r="J101" s="143">
        <v>0.0</v>
      </c>
      <c r="K101" s="144">
        <v>0.0</v>
      </c>
      <c r="L101" s="142">
        <v>0.0</v>
      </c>
      <c r="M101" s="143">
        <v>0.0</v>
      </c>
      <c r="N101" s="144">
        <v>0.0</v>
      </c>
      <c r="O101" s="142">
        <v>0.0</v>
      </c>
      <c r="P101" s="143">
        <v>0.0</v>
      </c>
      <c r="Q101" s="144">
        <v>0.0</v>
      </c>
      <c r="R101" s="142">
        <v>0.0</v>
      </c>
      <c r="S101" s="143">
        <v>0.0</v>
      </c>
      <c r="T101" s="144">
        <v>0.0</v>
      </c>
      <c r="U101" s="142">
        <v>0.0</v>
      </c>
      <c r="V101" s="143">
        <v>0.0</v>
      </c>
      <c r="W101" s="144">
        <v>0.0</v>
      </c>
      <c r="X101" s="142">
        <v>0.0</v>
      </c>
      <c r="Y101" s="143">
        <v>0.0</v>
      </c>
      <c r="Z101" s="144">
        <v>0.0</v>
      </c>
      <c r="AA101" s="142">
        <v>0.0</v>
      </c>
      <c r="AB101" s="143">
        <v>0.0</v>
      </c>
      <c r="AC101" s="143">
        <v>0.0</v>
      </c>
      <c r="AD101" s="146">
        <f t="shared" ref="AD101:AF101" si="118">SUM(C101+I101+L101+O101+R101+U101+X101+AA101)</f>
        <v>0</v>
      </c>
      <c r="AE101" s="143">
        <f t="shared" si="118"/>
        <v>0</v>
      </c>
      <c r="AF101" s="147">
        <f t="shared" si="118"/>
        <v>0</v>
      </c>
      <c r="AG101" s="51">
        <f>AE101-'Multi-Family'!AE88</f>
        <v>-4</v>
      </c>
      <c r="AH101" s="52">
        <f>AG101/'Multi-Family'!AE88</f>
        <v>-1</v>
      </c>
      <c r="AI101" s="53">
        <f>AF101-'Multi-Family'!AF88</f>
        <v>-213630</v>
      </c>
      <c r="AJ101" s="52">
        <f>AI101/'Multi-Family'!AF88</f>
        <v>-1</v>
      </c>
      <c r="AK101" s="126">
        <f t="shared" si="114"/>
        <v>8065671</v>
      </c>
      <c r="AL101" s="115"/>
      <c r="AM101" s="115"/>
      <c r="AN101" s="115"/>
      <c r="AO101" s="115"/>
      <c r="AP101" s="115"/>
      <c r="AQ101" s="115"/>
      <c r="AR101" s="115"/>
      <c r="AS101" s="115"/>
      <c r="AT101" s="115"/>
      <c r="AU101" s="115"/>
      <c r="AV101" s="115"/>
      <c r="AW101" s="115"/>
      <c r="AX101" s="115"/>
      <c r="AY101" s="115"/>
      <c r="AZ101" s="115"/>
      <c r="BA101" s="115"/>
    </row>
    <row r="102" ht="12.75" customHeight="1">
      <c r="A102" s="140" t="s">
        <v>26</v>
      </c>
      <c r="B102" s="130">
        <v>2011.0</v>
      </c>
      <c r="C102" s="142">
        <v>0.0</v>
      </c>
      <c r="D102" s="143">
        <v>0.0</v>
      </c>
      <c r="E102" s="144">
        <v>0.0</v>
      </c>
      <c r="F102" s="145"/>
      <c r="G102" s="145"/>
      <c r="H102" s="145"/>
      <c r="I102" s="142">
        <v>4.0</v>
      </c>
      <c r="J102" s="143">
        <v>102.0</v>
      </c>
      <c r="K102" s="144">
        <v>5977163.0</v>
      </c>
      <c r="L102" s="142">
        <v>1.0</v>
      </c>
      <c r="M102" s="143">
        <v>12.0</v>
      </c>
      <c r="N102" s="144">
        <v>1606511.0</v>
      </c>
      <c r="O102" s="142">
        <v>0.0</v>
      </c>
      <c r="P102" s="143">
        <v>0.0</v>
      </c>
      <c r="Q102" s="144">
        <v>0.0</v>
      </c>
      <c r="R102" s="142">
        <v>0.0</v>
      </c>
      <c r="S102" s="143">
        <v>0.0</v>
      </c>
      <c r="T102" s="144">
        <v>0.0</v>
      </c>
      <c r="U102" s="142">
        <v>0.0</v>
      </c>
      <c r="V102" s="143">
        <v>0.0</v>
      </c>
      <c r="W102" s="144">
        <v>0.0</v>
      </c>
      <c r="X102" s="142">
        <v>0.0</v>
      </c>
      <c r="Y102" s="143">
        <v>0.0</v>
      </c>
      <c r="Z102" s="144">
        <v>0.0</v>
      </c>
      <c r="AA102" s="142">
        <v>0.0</v>
      </c>
      <c r="AB102" s="143">
        <v>0.0</v>
      </c>
      <c r="AC102" s="143">
        <v>0.0</v>
      </c>
      <c r="AD102" s="146">
        <f t="shared" ref="AD102:AF102" si="119">SUM(C102+I102+L102+O102+R102+U102+X102+AA102)</f>
        <v>5</v>
      </c>
      <c r="AE102" s="143">
        <f t="shared" si="119"/>
        <v>114</v>
      </c>
      <c r="AF102" s="147">
        <f t="shared" si="119"/>
        <v>7583674</v>
      </c>
      <c r="AG102" s="51">
        <f>AE102-'Multi-Family'!AE89</f>
        <v>2</v>
      </c>
      <c r="AH102" s="52">
        <f>AG102/'Multi-Family'!AE89</f>
        <v>0.01785714286</v>
      </c>
      <c r="AI102" s="53">
        <f>AF102-'Multi-Family'!AF89</f>
        <v>1194951</v>
      </c>
      <c r="AJ102" s="52">
        <f>AI102/'Multi-Family'!AF89</f>
        <v>0.1870406652</v>
      </c>
      <c r="AK102" s="126">
        <f t="shared" si="114"/>
        <v>9260622</v>
      </c>
      <c r="AL102" s="115"/>
      <c r="AM102" s="115"/>
      <c r="AN102" s="115"/>
      <c r="AO102" s="115"/>
      <c r="AP102" s="115"/>
      <c r="AQ102" s="115"/>
      <c r="AR102" s="115"/>
      <c r="AS102" s="115"/>
      <c r="AT102" s="115"/>
      <c r="AU102" s="115"/>
      <c r="AV102" s="115"/>
      <c r="AW102" s="115"/>
      <c r="AX102" s="115"/>
      <c r="AY102" s="115"/>
      <c r="AZ102" s="115"/>
      <c r="BA102" s="115"/>
    </row>
    <row r="103" ht="12.75" customHeight="1">
      <c r="A103" s="140" t="s">
        <v>27</v>
      </c>
      <c r="B103" s="130">
        <v>2011.0</v>
      </c>
      <c r="C103" s="142">
        <v>0.0</v>
      </c>
      <c r="D103" s="143">
        <v>0.0</v>
      </c>
      <c r="E103" s="144">
        <v>0.0</v>
      </c>
      <c r="F103" s="145"/>
      <c r="G103" s="145"/>
      <c r="H103" s="145"/>
      <c r="I103" s="142">
        <v>12.0</v>
      </c>
      <c r="J103" s="143">
        <v>376.0</v>
      </c>
      <c r="K103" s="144">
        <v>2.1585803E7</v>
      </c>
      <c r="L103" s="142">
        <v>0.0</v>
      </c>
      <c r="M103" s="143">
        <v>0.0</v>
      </c>
      <c r="N103" s="144">
        <v>0.0</v>
      </c>
      <c r="O103" s="142">
        <v>0.0</v>
      </c>
      <c r="P103" s="143">
        <v>0.0</v>
      </c>
      <c r="Q103" s="144">
        <v>0.0</v>
      </c>
      <c r="R103" s="142">
        <v>0.0</v>
      </c>
      <c r="S103" s="143">
        <v>0.0</v>
      </c>
      <c r="T103" s="144">
        <v>0.0</v>
      </c>
      <c r="U103" s="142">
        <v>0.0</v>
      </c>
      <c r="V103" s="143">
        <v>0.0</v>
      </c>
      <c r="W103" s="144">
        <v>0.0</v>
      </c>
      <c r="X103" s="142">
        <v>0.0</v>
      </c>
      <c r="Y103" s="143">
        <v>0.0</v>
      </c>
      <c r="Z103" s="144">
        <v>0.0</v>
      </c>
      <c r="AA103" s="142">
        <v>0.0</v>
      </c>
      <c r="AB103" s="143">
        <v>0.0</v>
      </c>
      <c r="AC103" s="143">
        <v>0.0</v>
      </c>
      <c r="AD103" s="146">
        <f t="shared" ref="AD103:AF103" si="120">SUM(C103+I103+L103+O103+R103+U103+X103+AA103)</f>
        <v>12</v>
      </c>
      <c r="AE103" s="143">
        <f t="shared" si="120"/>
        <v>376</v>
      </c>
      <c r="AF103" s="147">
        <f t="shared" si="120"/>
        <v>21585803</v>
      </c>
      <c r="AG103" s="51">
        <f>AE103-'Multi-Family'!AE90</f>
        <v>341</v>
      </c>
      <c r="AH103" s="52">
        <f>AG103/'Multi-Family'!AE90</f>
        <v>9.742857143</v>
      </c>
      <c r="AI103" s="53">
        <f>AF103-'Multi-Family'!AF90</f>
        <v>18011121</v>
      </c>
      <c r="AJ103" s="52">
        <f>AI103/'Multi-Family'!AF90</f>
        <v>5.038523986</v>
      </c>
      <c r="AK103" s="126">
        <f t="shared" si="114"/>
        <v>27271743</v>
      </c>
      <c r="AL103" s="115"/>
      <c r="AM103" s="115"/>
      <c r="AN103" s="115"/>
      <c r="AO103" s="115"/>
      <c r="AP103" s="115"/>
      <c r="AQ103" s="115"/>
      <c r="AR103" s="115"/>
      <c r="AS103" s="115"/>
      <c r="AT103" s="115"/>
      <c r="AU103" s="115"/>
      <c r="AV103" s="115"/>
      <c r="AW103" s="115"/>
      <c r="AX103" s="115"/>
      <c r="AY103" s="115"/>
      <c r="AZ103" s="115"/>
      <c r="BA103" s="115"/>
    </row>
    <row r="104" ht="12.75" customHeight="1">
      <c r="A104" s="140" t="s">
        <v>28</v>
      </c>
      <c r="B104" s="130">
        <v>2011.0</v>
      </c>
      <c r="C104" s="142">
        <v>0.0</v>
      </c>
      <c r="D104" s="143">
        <v>0.0</v>
      </c>
      <c r="E104" s="144">
        <v>0.0</v>
      </c>
      <c r="F104" s="145"/>
      <c r="G104" s="145"/>
      <c r="H104" s="145"/>
      <c r="I104" s="142">
        <v>0.0</v>
      </c>
      <c r="J104" s="143">
        <v>0.0</v>
      </c>
      <c r="K104" s="144">
        <v>0.0</v>
      </c>
      <c r="L104" s="142">
        <v>1.0</v>
      </c>
      <c r="M104" s="143">
        <v>30.0</v>
      </c>
      <c r="N104" s="144">
        <v>2760771.0</v>
      </c>
      <c r="O104" s="142">
        <v>0.0</v>
      </c>
      <c r="P104" s="143">
        <v>0.0</v>
      </c>
      <c r="Q104" s="144">
        <v>0.0</v>
      </c>
      <c r="R104" s="142">
        <v>0.0</v>
      </c>
      <c r="S104" s="143">
        <v>0.0</v>
      </c>
      <c r="T104" s="144">
        <v>0.0</v>
      </c>
      <c r="U104" s="142">
        <v>0.0</v>
      </c>
      <c r="V104" s="143">
        <v>0.0</v>
      </c>
      <c r="W104" s="144">
        <v>0.0</v>
      </c>
      <c r="X104" s="142">
        <v>0.0</v>
      </c>
      <c r="Y104" s="143">
        <v>0.0</v>
      </c>
      <c r="Z104" s="144">
        <v>0.0</v>
      </c>
      <c r="AA104" s="142">
        <v>0.0</v>
      </c>
      <c r="AB104" s="143">
        <v>0.0</v>
      </c>
      <c r="AC104" s="143">
        <v>0.0</v>
      </c>
      <c r="AD104" s="146">
        <f t="shared" ref="AD104:AF104" si="121">SUM(C104+I104+L104+O104+R104+U104+X104+AA104)</f>
        <v>1</v>
      </c>
      <c r="AE104" s="143">
        <f t="shared" si="121"/>
        <v>30</v>
      </c>
      <c r="AF104" s="147">
        <f t="shared" si="121"/>
        <v>2760771</v>
      </c>
      <c r="AG104" s="51">
        <f>AE104-'Multi-Family'!AE91</f>
        <v>-164</v>
      </c>
      <c r="AH104" s="52">
        <f>AG104/'Multi-Family'!AE91</f>
        <v>-0.8453608247</v>
      </c>
      <c r="AI104" s="53">
        <f>AF104-'Multi-Family'!AF91</f>
        <v>-11297579</v>
      </c>
      <c r="AJ104" s="52">
        <f>AI104/'Multi-Family'!AF91</f>
        <v>-0.8036205529</v>
      </c>
      <c r="AK104" s="126">
        <f t="shared" si="114"/>
        <v>15974164</v>
      </c>
      <c r="AL104" s="115"/>
      <c r="AM104" s="115"/>
      <c r="AN104" s="115"/>
      <c r="AO104" s="115"/>
      <c r="AP104" s="115"/>
      <c r="AQ104" s="115"/>
      <c r="AR104" s="115"/>
      <c r="AS104" s="115"/>
      <c r="AT104" s="115"/>
      <c r="AU104" s="115"/>
      <c r="AV104" s="115"/>
      <c r="AW104" s="115"/>
      <c r="AX104" s="115"/>
      <c r="AY104" s="115"/>
      <c r="AZ104" s="115"/>
      <c r="BA104" s="115"/>
    </row>
    <row r="105" ht="12.75" customHeight="1">
      <c r="A105" s="140" t="s">
        <v>29</v>
      </c>
      <c r="B105" s="130">
        <v>2011.0</v>
      </c>
      <c r="C105" s="142">
        <v>0.0</v>
      </c>
      <c r="D105" s="143">
        <v>0.0</v>
      </c>
      <c r="E105" s="144">
        <v>0.0</v>
      </c>
      <c r="F105" s="145"/>
      <c r="G105" s="145"/>
      <c r="H105" s="145"/>
      <c r="I105" s="142">
        <v>6.0</v>
      </c>
      <c r="J105" s="143">
        <v>186.0</v>
      </c>
      <c r="K105" s="144">
        <v>1.0027417E7</v>
      </c>
      <c r="L105" s="142">
        <v>2.0</v>
      </c>
      <c r="M105" s="143">
        <v>48.0</v>
      </c>
      <c r="N105" s="144">
        <v>3170000.0</v>
      </c>
      <c r="O105" s="142">
        <v>0.0</v>
      </c>
      <c r="P105" s="143">
        <v>0.0</v>
      </c>
      <c r="Q105" s="144">
        <v>0.0</v>
      </c>
      <c r="R105" s="142">
        <v>0.0</v>
      </c>
      <c r="S105" s="143">
        <v>0.0</v>
      </c>
      <c r="T105" s="144">
        <v>0.0</v>
      </c>
      <c r="U105" s="142">
        <v>0.0</v>
      </c>
      <c r="V105" s="143">
        <v>0.0</v>
      </c>
      <c r="W105" s="144">
        <v>0.0</v>
      </c>
      <c r="X105" s="142">
        <v>0.0</v>
      </c>
      <c r="Y105" s="143">
        <v>0.0</v>
      </c>
      <c r="Z105" s="144">
        <v>0.0</v>
      </c>
      <c r="AA105" s="142">
        <v>0.0</v>
      </c>
      <c r="AB105" s="143">
        <v>0.0</v>
      </c>
      <c r="AC105" s="143">
        <v>0.0</v>
      </c>
      <c r="AD105" s="146">
        <f t="shared" ref="AD105:AF105" si="122">SUM(C105+I105+L105+O105+R105+U105+X105+AA105)</f>
        <v>8</v>
      </c>
      <c r="AE105" s="143">
        <f t="shared" si="122"/>
        <v>234</v>
      </c>
      <c r="AF105" s="147">
        <f t="shared" si="122"/>
        <v>13197417</v>
      </c>
      <c r="AG105" s="51">
        <f>AE105-'Multi-Family'!AE92</f>
        <v>72</v>
      </c>
      <c r="AH105" s="52">
        <f>AG105/'Multi-Family'!AE92</f>
        <v>0.4444444444</v>
      </c>
      <c r="AI105" s="53">
        <f>AF105-'Multi-Family'!AF92</f>
        <v>1193475</v>
      </c>
      <c r="AJ105" s="52">
        <f>AI105/'Multi-Family'!AF92</f>
        <v>0.09942358935</v>
      </c>
      <c r="AK105" s="126">
        <f t="shared" si="114"/>
        <v>17167639</v>
      </c>
      <c r="AL105" s="115"/>
      <c r="AM105" s="115"/>
      <c r="AN105" s="115"/>
      <c r="AO105" s="115"/>
      <c r="AP105" s="115"/>
      <c r="AQ105" s="115"/>
      <c r="AR105" s="115"/>
      <c r="AS105" s="115"/>
      <c r="AT105" s="115"/>
      <c r="AU105" s="115"/>
      <c r="AV105" s="115"/>
      <c r="AW105" s="115"/>
      <c r="AX105" s="115"/>
      <c r="AY105" s="115"/>
      <c r="AZ105" s="115"/>
      <c r="BA105" s="115"/>
    </row>
    <row r="106" ht="12.75" customHeight="1">
      <c r="A106" s="140" t="s">
        <v>30</v>
      </c>
      <c r="B106" s="130">
        <v>2011.0</v>
      </c>
      <c r="C106" s="142">
        <v>0.0</v>
      </c>
      <c r="D106" s="143">
        <v>0.0</v>
      </c>
      <c r="E106" s="144">
        <v>0.0</v>
      </c>
      <c r="F106" s="145"/>
      <c r="G106" s="145"/>
      <c r="H106" s="145"/>
      <c r="I106" s="142">
        <v>1.0</v>
      </c>
      <c r="J106" s="143">
        <v>12.0</v>
      </c>
      <c r="K106" s="144">
        <v>1618212.0</v>
      </c>
      <c r="L106" s="142">
        <v>2.0</v>
      </c>
      <c r="M106" s="143">
        <v>33.0</v>
      </c>
      <c r="N106" s="144">
        <v>8737914.0</v>
      </c>
      <c r="O106" s="142">
        <v>0.0</v>
      </c>
      <c r="P106" s="143">
        <v>0.0</v>
      </c>
      <c r="Q106" s="144">
        <v>0.0</v>
      </c>
      <c r="R106" s="142">
        <v>0.0</v>
      </c>
      <c r="S106" s="143">
        <v>0.0</v>
      </c>
      <c r="T106" s="144">
        <v>0.0</v>
      </c>
      <c r="U106" s="142">
        <v>0.0</v>
      </c>
      <c r="V106" s="143">
        <v>0.0</v>
      </c>
      <c r="W106" s="144">
        <v>0.0</v>
      </c>
      <c r="X106" s="142">
        <v>0.0</v>
      </c>
      <c r="Y106" s="143">
        <v>0.0</v>
      </c>
      <c r="Z106" s="144">
        <v>0.0</v>
      </c>
      <c r="AA106" s="142">
        <v>0.0</v>
      </c>
      <c r="AB106" s="143">
        <v>0.0</v>
      </c>
      <c r="AC106" s="143">
        <v>0.0</v>
      </c>
      <c r="AD106" s="146">
        <f t="shared" ref="AD106:AF106" si="123">SUM(C106+I106+L106+O106+R106+U106+X106+AA106)</f>
        <v>3</v>
      </c>
      <c r="AE106" s="143">
        <f t="shared" si="123"/>
        <v>45</v>
      </c>
      <c r="AF106" s="147">
        <f t="shared" si="123"/>
        <v>10356126</v>
      </c>
      <c r="AG106" s="51">
        <f>AE106-'Multi-Family'!AE93</f>
        <v>-67</v>
      </c>
      <c r="AH106" s="52">
        <f>AG106/'Multi-Family'!AE93</f>
        <v>-0.5982142857</v>
      </c>
      <c r="AI106" s="53">
        <f>AF106-'Multi-Family'!AF93</f>
        <v>6050126</v>
      </c>
      <c r="AJ106" s="52">
        <f>AI106/'Multi-Family'!AF93</f>
        <v>1.405045518</v>
      </c>
      <c r="AK106" s="126">
        <f t="shared" si="114"/>
        <v>23217765</v>
      </c>
      <c r="AL106" s="115"/>
      <c r="AM106" s="115"/>
      <c r="AN106" s="115"/>
      <c r="AO106" s="115"/>
      <c r="AP106" s="115"/>
      <c r="AQ106" s="115"/>
      <c r="AR106" s="115"/>
      <c r="AS106" s="115"/>
      <c r="AT106" s="115"/>
      <c r="AU106" s="115"/>
      <c r="AV106" s="115"/>
      <c r="AW106" s="115"/>
      <c r="AX106" s="115"/>
      <c r="AY106" s="115"/>
      <c r="AZ106" s="115"/>
      <c r="BA106" s="115"/>
    </row>
    <row r="107" ht="12.75" customHeight="1">
      <c r="A107" s="141" t="s">
        <v>31</v>
      </c>
      <c r="B107" s="133">
        <v>2011.0</v>
      </c>
      <c r="C107" s="134">
        <f t="shared" ref="C107:E107" si="124">SUM(C95:C106)</f>
        <v>0</v>
      </c>
      <c r="D107" s="135">
        <f t="shared" si="124"/>
        <v>0</v>
      </c>
      <c r="E107" s="136">
        <f t="shared" si="124"/>
        <v>0</v>
      </c>
      <c r="F107" s="137"/>
      <c r="G107" s="137"/>
      <c r="H107" s="137"/>
      <c r="I107" s="134">
        <f t="shared" ref="I107:AG107" si="125">SUM(I95:I106)</f>
        <v>35</v>
      </c>
      <c r="J107" s="135">
        <f t="shared" si="125"/>
        <v>858</v>
      </c>
      <c r="K107" s="136">
        <f t="shared" si="125"/>
        <v>52472338</v>
      </c>
      <c r="L107" s="134">
        <f t="shared" si="125"/>
        <v>6</v>
      </c>
      <c r="M107" s="135">
        <f t="shared" si="125"/>
        <v>123</v>
      </c>
      <c r="N107" s="136">
        <f t="shared" si="125"/>
        <v>16275196</v>
      </c>
      <c r="O107" s="134">
        <f t="shared" si="125"/>
        <v>0</v>
      </c>
      <c r="P107" s="135">
        <f t="shared" si="125"/>
        <v>0</v>
      </c>
      <c r="Q107" s="136">
        <f t="shared" si="125"/>
        <v>0</v>
      </c>
      <c r="R107" s="134">
        <f t="shared" si="125"/>
        <v>0</v>
      </c>
      <c r="S107" s="135">
        <f t="shared" si="125"/>
        <v>0</v>
      </c>
      <c r="T107" s="136">
        <f t="shared" si="125"/>
        <v>0</v>
      </c>
      <c r="U107" s="134">
        <f t="shared" si="125"/>
        <v>0</v>
      </c>
      <c r="V107" s="135">
        <f t="shared" si="125"/>
        <v>0</v>
      </c>
      <c r="W107" s="136">
        <f t="shared" si="125"/>
        <v>0</v>
      </c>
      <c r="X107" s="134">
        <f t="shared" si="125"/>
        <v>0</v>
      </c>
      <c r="Y107" s="135">
        <f t="shared" si="125"/>
        <v>0</v>
      </c>
      <c r="Z107" s="136">
        <f t="shared" si="125"/>
        <v>0</v>
      </c>
      <c r="AA107" s="134">
        <f t="shared" si="125"/>
        <v>0</v>
      </c>
      <c r="AB107" s="135">
        <f t="shared" si="125"/>
        <v>0</v>
      </c>
      <c r="AC107" s="135">
        <f t="shared" si="125"/>
        <v>0</v>
      </c>
      <c r="AD107" s="138">
        <f t="shared" si="125"/>
        <v>41</v>
      </c>
      <c r="AE107" s="135">
        <f t="shared" si="125"/>
        <v>981</v>
      </c>
      <c r="AF107" s="139">
        <f t="shared" si="125"/>
        <v>68747534</v>
      </c>
      <c r="AG107" s="54">
        <f t="shared" si="125"/>
        <v>297</v>
      </c>
      <c r="AH107" s="55">
        <f>AG107/'Multi-Family'!AE94</f>
        <v>0.4342105263</v>
      </c>
      <c r="AI107" s="56">
        <f>SUM(AI95:AI106)</f>
        <v>23217765</v>
      </c>
      <c r="AJ107" s="55">
        <f>AI107/'Multi-Family'!AF94</f>
        <v>0.5099469097</v>
      </c>
      <c r="AK107" s="129">
        <f t="shared" ref="AK107:AK108" si="127">AI107</f>
        <v>23217765</v>
      </c>
      <c r="AL107" s="115"/>
      <c r="AM107" s="115"/>
      <c r="AN107" s="115"/>
      <c r="AO107" s="115"/>
      <c r="AP107" s="115"/>
      <c r="AQ107" s="115"/>
      <c r="AR107" s="115"/>
      <c r="AS107" s="115"/>
      <c r="AT107" s="115"/>
      <c r="AU107" s="115"/>
      <c r="AV107" s="115"/>
      <c r="AW107" s="115"/>
      <c r="AX107" s="115"/>
      <c r="AY107" s="115"/>
      <c r="AZ107" s="115"/>
      <c r="BA107" s="115"/>
    </row>
    <row r="108" ht="12.75" customHeight="1">
      <c r="A108" s="140" t="s">
        <v>19</v>
      </c>
      <c r="B108" s="148">
        <v>2012.0</v>
      </c>
      <c r="C108" s="142">
        <v>0.0</v>
      </c>
      <c r="D108" s="143">
        <v>0.0</v>
      </c>
      <c r="E108" s="144">
        <v>0.0</v>
      </c>
      <c r="F108" s="145"/>
      <c r="G108" s="145"/>
      <c r="H108" s="145"/>
      <c r="I108" s="142">
        <v>1.0</v>
      </c>
      <c r="J108" s="143">
        <v>2.0</v>
      </c>
      <c r="K108" s="144">
        <v>268384.0</v>
      </c>
      <c r="L108" s="142">
        <v>1.0</v>
      </c>
      <c r="M108" s="143">
        <v>24.0</v>
      </c>
      <c r="N108" s="144">
        <v>2270700.0</v>
      </c>
      <c r="O108" s="142">
        <v>0.0</v>
      </c>
      <c r="P108" s="143">
        <v>0.0</v>
      </c>
      <c r="Q108" s="144">
        <v>0.0</v>
      </c>
      <c r="R108" s="142">
        <v>0.0</v>
      </c>
      <c r="S108" s="143">
        <v>0.0</v>
      </c>
      <c r="T108" s="144">
        <v>0.0</v>
      </c>
      <c r="U108" s="142">
        <v>0.0</v>
      </c>
      <c r="V108" s="143">
        <v>0.0</v>
      </c>
      <c r="W108" s="144">
        <v>0.0</v>
      </c>
      <c r="X108" s="142">
        <v>0.0</v>
      </c>
      <c r="Y108" s="143">
        <v>0.0</v>
      </c>
      <c r="Z108" s="144">
        <v>0.0</v>
      </c>
      <c r="AA108" s="142">
        <v>0.0</v>
      </c>
      <c r="AB108" s="143">
        <v>0.0</v>
      </c>
      <c r="AC108" s="143">
        <v>0.0</v>
      </c>
      <c r="AD108" s="146">
        <f t="shared" ref="AD108:AF108" si="126">SUM(C108+I108+L108+O108+R108+U108+X108+AA108)</f>
        <v>2</v>
      </c>
      <c r="AE108" s="143">
        <f t="shared" si="126"/>
        <v>26</v>
      </c>
      <c r="AF108" s="147">
        <f t="shared" si="126"/>
        <v>2539084</v>
      </c>
      <c r="AG108" s="51">
        <f>AE108-'Multi-Family'!AE95</f>
        <v>26</v>
      </c>
      <c r="AH108" s="52" t="str">
        <f>AG108/'Multi-Family'!AE95</f>
        <v>#DIV/0!</v>
      </c>
      <c r="AI108" s="53">
        <f>AF108-'Multi-Family'!AF95</f>
        <v>2539084</v>
      </c>
      <c r="AJ108" s="52" t="str">
        <f>AI108/'Multi-Family'!AF95</f>
        <v>#DIV/0!</v>
      </c>
      <c r="AK108" s="126">
        <f t="shared" si="127"/>
        <v>2539084</v>
      </c>
      <c r="AL108" s="115"/>
      <c r="AM108" s="115"/>
      <c r="AN108" s="115"/>
      <c r="AO108" s="115"/>
      <c r="AP108" s="115"/>
      <c r="AQ108" s="115"/>
      <c r="AR108" s="115"/>
      <c r="AS108" s="115"/>
      <c r="AT108" s="115"/>
      <c r="AU108" s="115"/>
      <c r="AV108" s="115"/>
      <c r="AW108" s="115"/>
      <c r="AX108" s="115"/>
      <c r="AY108" s="115"/>
      <c r="AZ108" s="115"/>
      <c r="BA108" s="115"/>
    </row>
    <row r="109" ht="12.75" customHeight="1">
      <c r="A109" s="36" t="s">
        <v>20</v>
      </c>
      <c r="B109" s="130">
        <v>2012.0</v>
      </c>
      <c r="C109" s="142">
        <v>0.0</v>
      </c>
      <c r="D109" s="143">
        <v>0.0</v>
      </c>
      <c r="E109" s="144">
        <v>0.0</v>
      </c>
      <c r="F109" s="145"/>
      <c r="G109" s="145"/>
      <c r="H109" s="145"/>
      <c r="I109" s="142">
        <v>7.0</v>
      </c>
      <c r="J109" s="143">
        <v>238.0</v>
      </c>
      <c r="K109" s="144">
        <v>2892519.0</v>
      </c>
      <c r="L109" s="142">
        <v>0.0</v>
      </c>
      <c r="M109" s="143">
        <v>0.0</v>
      </c>
      <c r="N109" s="144">
        <v>0.0</v>
      </c>
      <c r="O109" s="142">
        <v>0.0</v>
      </c>
      <c r="P109" s="143">
        <v>0.0</v>
      </c>
      <c r="Q109" s="144">
        <v>0.0</v>
      </c>
      <c r="R109" s="142">
        <v>0.0</v>
      </c>
      <c r="S109" s="143">
        <v>0.0</v>
      </c>
      <c r="T109" s="144">
        <v>0.0</v>
      </c>
      <c r="U109" s="142">
        <v>0.0</v>
      </c>
      <c r="V109" s="143">
        <v>0.0</v>
      </c>
      <c r="W109" s="144">
        <v>0.0</v>
      </c>
      <c r="X109" s="142">
        <v>0.0</v>
      </c>
      <c r="Y109" s="143">
        <v>0.0</v>
      </c>
      <c r="Z109" s="144">
        <v>0.0</v>
      </c>
      <c r="AA109" s="142">
        <v>0.0</v>
      </c>
      <c r="AB109" s="143">
        <v>0.0</v>
      </c>
      <c r="AC109" s="143">
        <v>0.0</v>
      </c>
      <c r="AD109" s="146">
        <f t="shared" ref="AD109:AF109" si="128">SUM(C109+I109+L109+O109+R109+U109+X109+AA109)</f>
        <v>7</v>
      </c>
      <c r="AE109" s="143">
        <f t="shared" si="128"/>
        <v>238</v>
      </c>
      <c r="AF109" s="147">
        <f t="shared" si="128"/>
        <v>2892519</v>
      </c>
      <c r="AG109" s="51">
        <f>AE109-'Multi-Family'!AE96</f>
        <v>232</v>
      </c>
      <c r="AH109" s="52">
        <f>AG109/'Multi-Family'!AE96</f>
        <v>38.66666667</v>
      </c>
      <c r="AI109" s="53">
        <f>AF109-'Multi-Family'!AF96</f>
        <v>2459079</v>
      </c>
      <c r="AJ109" s="52">
        <f>AI109/'Multi-Family'!AF96</f>
        <v>5.673401163</v>
      </c>
      <c r="AK109" s="126">
        <f t="shared" ref="AK109:AK119" si="130">AK108+AI109</f>
        <v>4998163</v>
      </c>
      <c r="AL109" s="115"/>
      <c r="AM109" s="115"/>
      <c r="AN109" s="115"/>
      <c r="AO109" s="115"/>
      <c r="AP109" s="115"/>
      <c r="AQ109" s="115"/>
      <c r="AR109" s="115"/>
      <c r="AS109" s="115"/>
      <c r="AT109" s="115"/>
      <c r="AU109" s="115"/>
      <c r="AV109" s="115"/>
      <c r="AW109" s="115"/>
      <c r="AX109" s="115"/>
      <c r="AY109" s="115"/>
      <c r="AZ109" s="115"/>
      <c r="BA109" s="115"/>
    </row>
    <row r="110" ht="12.75" customHeight="1">
      <c r="A110" s="36" t="s">
        <v>21</v>
      </c>
      <c r="B110" s="130">
        <v>2012.0</v>
      </c>
      <c r="C110" s="142">
        <v>0.0</v>
      </c>
      <c r="D110" s="143">
        <v>0.0</v>
      </c>
      <c r="E110" s="144">
        <v>0.0</v>
      </c>
      <c r="F110" s="145"/>
      <c r="G110" s="145"/>
      <c r="H110" s="145"/>
      <c r="I110" s="142">
        <v>6.0</v>
      </c>
      <c r="J110" s="143">
        <v>89.0</v>
      </c>
      <c r="K110" s="144">
        <v>5958373.0</v>
      </c>
      <c r="L110" s="142">
        <v>13.0</v>
      </c>
      <c r="M110" s="143">
        <v>130.0</v>
      </c>
      <c r="N110" s="144">
        <v>1.8389813E7</v>
      </c>
      <c r="O110" s="142">
        <v>0.0</v>
      </c>
      <c r="P110" s="143">
        <v>0.0</v>
      </c>
      <c r="Q110" s="144">
        <v>0.0</v>
      </c>
      <c r="R110" s="142">
        <v>0.0</v>
      </c>
      <c r="S110" s="143">
        <v>0.0</v>
      </c>
      <c r="T110" s="144">
        <v>0.0</v>
      </c>
      <c r="U110" s="142">
        <v>0.0</v>
      </c>
      <c r="V110" s="143">
        <v>0.0</v>
      </c>
      <c r="W110" s="144">
        <v>0.0</v>
      </c>
      <c r="X110" s="142">
        <v>0.0</v>
      </c>
      <c r="Y110" s="143">
        <v>0.0</v>
      </c>
      <c r="Z110" s="144">
        <v>0.0</v>
      </c>
      <c r="AA110" s="142">
        <v>1.0</v>
      </c>
      <c r="AB110" s="143">
        <v>40.0</v>
      </c>
      <c r="AC110" s="143">
        <v>4919152.0</v>
      </c>
      <c r="AD110" s="146">
        <f t="shared" ref="AD110:AF110" si="129">SUM(C110+I110+L110+O110+R110+U110+X110+AA110)</f>
        <v>20</v>
      </c>
      <c r="AE110" s="143">
        <f t="shared" si="129"/>
        <v>259</v>
      </c>
      <c r="AF110" s="147">
        <f t="shared" si="129"/>
        <v>29267338</v>
      </c>
      <c r="AG110" s="51">
        <f>AE110-'Multi-Family'!AE97</f>
        <v>259</v>
      </c>
      <c r="AH110" s="52" t="str">
        <f>AG110/'Multi-Family'!AE97</f>
        <v>#DIV/0!</v>
      </c>
      <c r="AI110" s="53">
        <f>AF110-'Multi-Family'!AF97</f>
        <v>28783442</v>
      </c>
      <c r="AJ110" s="52">
        <f>AI110/'Multi-Family'!AF97</f>
        <v>59.48270289</v>
      </c>
      <c r="AK110" s="126">
        <f t="shared" si="130"/>
        <v>33781605</v>
      </c>
      <c r="AL110" s="115"/>
      <c r="AM110" s="115"/>
      <c r="AN110" s="115"/>
      <c r="AO110" s="115"/>
      <c r="AP110" s="115"/>
      <c r="AQ110" s="115"/>
      <c r="AR110" s="115"/>
      <c r="AS110" s="115"/>
      <c r="AT110" s="115"/>
      <c r="AU110" s="115"/>
      <c r="AV110" s="115"/>
      <c r="AW110" s="115"/>
      <c r="AX110" s="115"/>
      <c r="AY110" s="115"/>
      <c r="AZ110" s="115"/>
      <c r="BA110" s="115"/>
    </row>
    <row r="111" ht="12.75" customHeight="1">
      <c r="A111" s="36" t="s">
        <v>22</v>
      </c>
      <c r="B111" s="130">
        <v>2012.0</v>
      </c>
      <c r="C111" s="142">
        <v>0.0</v>
      </c>
      <c r="D111" s="143">
        <v>0.0</v>
      </c>
      <c r="E111" s="144">
        <v>0.0</v>
      </c>
      <c r="F111" s="145"/>
      <c r="G111" s="145"/>
      <c r="H111" s="145"/>
      <c r="I111" s="142">
        <v>3.0</v>
      </c>
      <c r="J111" s="143">
        <v>6.0</v>
      </c>
      <c r="K111" s="144">
        <v>676336.0</v>
      </c>
      <c r="L111" s="142">
        <v>0.0</v>
      </c>
      <c r="M111" s="143">
        <v>0.0</v>
      </c>
      <c r="N111" s="144">
        <v>0.0</v>
      </c>
      <c r="O111" s="142">
        <v>0.0</v>
      </c>
      <c r="P111" s="143">
        <v>0.0</v>
      </c>
      <c r="Q111" s="144">
        <v>0.0</v>
      </c>
      <c r="R111" s="142">
        <v>0.0</v>
      </c>
      <c r="S111" s="143">
        <v>0.0</v>
      </c>
      <c r="T111" s="144">
        <v>0.0</v>
      </c>
      <c r="U111" s="142">
        <v>0.0</v>
      </c>
      <c r="V111" s="143">
        <v>0.0</v>
      </c>
      <c r="W111" s="144">
        <v>0.0</v>
      </c>
      <c r="X111" s="142">
        <v>0.0</v>
      </c>
      <c r="Y111" s="143">
        <v>0.0</v>
      </c>
      <c r="Z111" s="144">
        <v>0.0</v>
      </c>
      <c r="AA111" s="142">
        <v>0.0</v>
      </c>
      <c r="AB111" s="143">
        <v>0.0</v>
      </c>
      <c r="AC111" s="143">
        <v>0.0</v>
      </c>
      <c r="AD111" s="146">
        <f t="shared" ref="AD111:AF111" si="131">SUM(C111+I111+L111+O111+R111+U111+X111+AA111)</f>
        <v>3</v>
      </c>
      <c r="AE111" s="143">
        <f t="shared" si="131"/>
        <v>6</v>
      </c>
      <c r="AF111" s="147">
        <f t="shared" si="131"/>
        <v>676336</v>
      </c>
      <c r="AG111" s="51">
        <f>AE111-'Multi-Family'!AE98</f>
        <v>2</v>
      </c>
      <c r="AH111" s="52">
        <f>AG111/'Multi-Family'!AE98</f>
        <v>0.5</v>
      </c>
      <c r="AI111" s="53">
        <f>AF111-'Multi-Family'!AF98</f>
        <v>-7326243</v>
      </c>
      <c r="AJ111" s="52">
        <f>AI111/'Multi-Family'!AF98</f>
        <v>-0.9154852454</v>
      </c>
      <c r="AK111" s="126">
        <f t="shared" si="130"/>
        <v>26455362</v>
      </c>
      <c r="AL111" s="115"/>
      <c r="AM111" s="115"/>
      <c r="AN111" s="115"/>
      <c r="AO111" s="115"/>
      <c r="AP111" s="115"/>
      <c r="AQ111" s="115"/>
      <c r="AR111" s="115"/>
      <c r="AS111" s="115"/>
      <c r="AT111" s="115"/>
      <c r="AU111" s="115"/>
      <c r="AV111" s="115"/>
      <c r="AW111" s="115"/>
      <c r="AX111" s="115"/>
      <c r="AY111" s="115"/>
      <c r="AZ111" s="115"/>
      <c r="BA111" s="115"/>
    </row>
    <row r="112" ht="12.75" customHeight="1">
      <c r="A112" s="36" t="s">
        <v>23</v>
      </c>
      <c r="B112" s="130">
        <v>2012.0</v>
      </c>
      <c r="C112" s="142">
        <v>0.0</v>
      </c>
      <c r="D112" s="143">
        <v>0.0</v>
      </c>
      <c r="E112" s="144">
        <v>0.0</v>
      </c>
      <c r="F112" s="145"/>
      <c r="G112" s="145"/>
      <c r="H112" s="145"/>
      <c r="I112" s="142">
        <v>2.0</v>
      </c>
      <c r="J112" s="143">
        <v>50.0</v>
      </c>
      <c r="K112" s="144">
        <v>2934940.0</v>
      </c>
      <c r="L112" s="142">
        <v>0.0</v>
      </c>
      <c r="M112" s="143">
        <v>0.0</v>
      </c>
      <c r="N112" s="144">
        <v>0.0</v>
      </c>
      <c r="O112" s="142">
        <v>0.0</v>
      </c>
      <c r="P112" s="143">
        <v>0.0</v>
      </c>
      <c r="Q112" s="144">
        <v>0.0</v>
      </c>
      <c r="R112" s="142">
        <v>0.0</v>
      </c>
      <c r="S112" s="143">
        <v>0.0</v>
      </c>
      <c r="T112" s="144">
        <v>0.0</v>
      </c>
      <c r="U112" s="142">
        <v>0.0</v>
      </c>
      <c r="V112" s="143">
        <v>0.0</v>
      </c>
      <c r="W112" s="144">
        <v>0.0</v>
      </c>
      <c r="X112" s="142">
        <v>0.0</v>
      </c>
      <c r="Y112" s="143">
        <v>0.0</v>
      </c>
      <c r="Z112" s="144">
        <v>0.0</v>
      </c>
      <c r="AA112" s="142">
        <v>0.0</v>
      </c>
      <c r="AB112" s="143">
        <v>0.0</v>
      </c>
      <c r="AC112" s="143">
        <v>0.0</v>
      </c>
      <c r="AD112" s="146">
        <f t="shared" ref="AD112:AF112" si="132">SUM(C112+I112+L112+O112+R112+U112+X112+AA112)</f>
        <v>2</v>
      </c>
      <c r="AE112" s="143">
        <f t="shared" si="132"/>
        <v>50</v>
      </c>
      <c r="AF112" s="147">
        <f t="shared" si="132"/>
        <v>2934940</v>
      </c>
      <c r="AG112" s="51">
        <f>AE112-'Multi-Family'!AE99</f>
        <v>-58</v>
      </c>
      <c r="AH112" s="52">
        <f>AG112/'Multi-Family'!AE99</f>
        <v>-0.537037037</v>
      </c>
      <c r="AI112" s="53">
        <f>AF112-'Multi-Family'!AF99</f>
        <v>-1408888</v>
      </c>
      <c r="AJ112" s="52">
        <f>AI112/'Multi-Family'!AF99</f>
        <v>-0.3243424924</v>
      </c>
      <c r="AK112" s="126">
        <f t="shared" si="130"/>
        <v>25046474</v>
      </c>
      <c r="AL112" s="115"/>
      <c r="AM112" s="115"/>
      <c r="AN112" s="115"/>
      <c r="AO112" s="115"/>
      <c r="AP112" s="115"/>
      <c r="AQ112" s="115"/>
      <c r="AR112" s="115"/>
      <c r="AS112" s="115"/>
      <c r="AT112" s="115"/>
      <c r="AU112" s="115"/>
      <c r="AV112" s="115"/>
      <c r="AW112" s="115"/>
      <c r="AX112" s="115"/>
      <c r="AY112" s="115"/>
      <c r="AZ112" s="115"/>
      <c r="BA112" s="115"/>
    </row>
    <row r="113" ht="12.75" customHeight="1">
      <c r="A113" s="36" t="s">
        <v>32</v>
      </c>
      <c r="B113" s="130">
        <v>2012.0</v>
      </c>
      <c r="C113" s="142">
        <v>0.0</v>
      </c>
      <c r="D113" s="143">
        <v>0.0</v>
      </c>
      <c r="E113" s="144">
        <v>0.0</v>
      </c>
      <c r="F113" s="145"/>
      <c r="G113" s="145"/>
      <c r="H113" s="145"/>
      <c r="I113" s="142">
        <v>7.0</v>
      </c>
      <c r="J113" s="143">
        <v>211.0</v>
      </c>
      <c r="K113" s="144">
        <v>1.4357874E7</v>
      </c>
      <c r="L113" s="142">
        <v>2.0</v>
      </c>
      <c r="M113" s="143">
        <v>42.0</v>
      </c>
      <c r="N113" s="144">
        <v>4608582.0</v>
      </c>
      <c r="O113" s="142">
        <v>0.0</v>
      </c>
      <c r="P113" s="143">
        <v>0.0</v>
      </c>
      <c r="Q113" s="144">
        <v>0.0</v>
      </c>
      <c r="R113" s="142">
        <v>0.0</v>
      </c>
      <c r="S113" s="143">
        <v>0.0</v>
      </c>
      <c r="T113" s="144">
        <v>0.0</v>
      </c>
      <c r="U113" s="142">
        <v>0.0</v>
      </c>
      <c r="V113" s="143">
        <v>0.0</v>
      </c>
      <c r="W113" s="144">
        <v>0.0</v>
      </c>
      <c r="X113" s="142">
        <v>0.0</v>
      </c>
      <c r="Y113" s="143">
        <v>0.0</v>
      </c>
      <c r="Z113" s="144">
        <v>0.0</v>
      </c>
      <c r="AA113" s="142">
        <v>0.0</v>
      </c>
      <c r="AB113" s="143">
        <v>0.0</v>
      </c>
      <c r="AC113" s="143">
        <v>0.0</v>
      </c>
      <c r="AD113" s="146">
        <f t="shared" ref="AD113:AF113" si="133">SUM(C113+I113+L113+O113+R113+U113+X113+AA113)</f>
        <v>9</v>
      </c>
      <c r="AE113" s="143">
        <f t="shared" si="133"/>
        <v>253</v>
      </c>
      <c r="AF113" s="147">
        <f t="shared" si="133"/>
        <v>18966456</v>
      </c>
      <c r="AG113" s="51">
        <f>AE113-'Multi-Family'!AE100</f>
        <v>189</v>
      </c>
      <c r="AH113" s="52">
        <f>AG113/'Multi-Family'!AE100</f>
        <v>2.953125</v>
      </c>
      <c r="AI113" s="53">
        <f>AF113-'Multi-Family'!AF100</f>
        <v>18966456</v>
      </c>
      <c r="AJ113" s="52" t="str">
        <f>AI113/'Multi-Family'!AF100</f>
        <v>#DIV/0!</v>
      </c>
      <c r="AK113" s="126">
        <f t="shared" si="130"/>
        <v>44012930</v>
      </c>
      <c r="AL113" s="115"/>
      <c r="AM113" s="115"/>
      <c r="AN113" s="115"/>
      <c r="AO113" s="115"/>
      <c r="AP113" s="115"/>
      <c r="AQ113" s="115"/>
      <c r="AR113" s="115"/>
      <c r="AS113" s="115"/>
      <c r="AT113" s="115"/>
      <c r="AU113" s="115"/>
      <c r="AV113" s="115"/>
      <c r="AW113" s="115"/>
      <c r="AX113" s="115"/>
      <c r="AY113" s="115"/>
      <c r="AZ113" s="115"/>
      <c r="BA113" s="115"/>
    </row>
    <row r="114" ht="12.75" customHeight="1">
      <c r="A114" s="36" t="s">
        <v>25</v>
      </c>
      <c r="B114" s="130">
        <v>2012.0</v>
      </c>
      <c r="C114" s="142">
        <v>0.0</v>
      </c>
      <c r="D114" s="143">
        <v>0.0</v>
      </c>
      <c r="E114" s="144">
        <v>0.0</v>
      </c>
      <c r="F114" s="145"/>
      <c r="G114" s="145"/>
      <c r="H114" s="145"/>
      <c r="I114" s="142">
        <v>11.0</v>
      </c>
      <c r="J114" s="143">
        <v>22.0</v>
      </c>
      <c r="K114" s="144">
        <v>1395352.0</v>
      </c>
      <c r="L114" s="142">
        <v>0.0</v>
      </c>
      <c r="M114" s="143">
        <v>0.0</v>
      </c>
      <c r="N114" s="144">
        <v>0.0</v>
      </c>
      <c r="O114" s="142">
        <v>0.0</v>
      </c>
      <c r="P114" s="143">
        <v>0.0</v>
      </c>
      <c r="Q114" s="144">
        <v>0.0</v>
      </c>
      <c r="R114" s="142">
        <v>0.0</v>
      </c>
      <c r="S114" s="143">
        <v>0.0</v>
      </c>
      <c r="T114" s="144">
        <v>0.0</v>
      </c>
      <c r="U114" s="142">
        <v>0.0</v>
      </c>
      <c r="V114" s="143">
        <v>0.0</v>
      </c>
      <c r="W114" s="144">
        <v>0.0</v>
      </c>
      <c r="X114" s="142">
        <v>0.0</v>
      </c>
      <c r="Y114" s="143">
        <v>0.0</v>
      </c>
      <c r="Z114" s="144">
        <v>0.0</v>
      </c>
      <c r="AA114" s="142">
        <v>0.0</v>
      </c>
      <c r="AB114" s="143">
        <v>0.0</v>
      </c>
      <c r="AC114" s="143">
        <v>0.0</v>
      </c>
      <c r="AD114" s="146">
        <f t="shared" ref="AD114:AF114" si="134">SUM(C114+I114+L114+O114+R114+U114+X114+AA114)</f>
        <v>11</v>
      </c>
      <c r="AE114" s="143">
        <f t="shared" si="134"/>
        <v>22</v>
      </c>
      <c r="AF114" s="147">
        <f t="shared" si="134"/>
        <v>1395352</v>
      </c>
      <c r="AG114" s="51">
        <f>AE114-'Multi-Family'!AE101</f>
        <v>22</v>
      </c>
      <c r="AH114" s="52" t="str">
        <f>AG114/'Multi-Family'!AE101</f>
        <v>#DIV/0!</v>
      </c>
      <c r="AI114" s="53">
        <f>AF114-'Multi-Family'!AF101</f>
        <v>1395352</v>
      </c>
      <c r="AJ114" s="52" t="str">
        <f>AI114/'Multi-Family'!AF101</f>
        <v>#DIV/0!</v>
      </c>
      <c r="AK114" s="126">
        <f t="shared" si="130"/>
        <v>45408282</v>
      </c>
      <c r="AL114" s="115"/>
      <c r="AM114" s="115"/>
      <c r="AN114" s="115"/>
      <c r="AO114" s="115"/>
      <c r="AP114" s="115"/>
      <c r="AQ114" s="115"/>
      <c r="AR114" s="115"/>
      <c r="AS114" s="115"/>
      <c r="AT114" s="115"/>
      <c r="AU114" s="115"/>
      <c r="AV114" s="115"/>
      <c r="AW114" s="115"/>
      <c r="AX114" s="115"/>
      <c r="AY114" s="115"/>
      <c r="AZ114" s="115"/>
      <c r="BA114" s="115"/>
    </row>
    <row r="115" ht="12.75" customHeight="1">
      <c r="A115" s="36" t="s">
        <v>26</v>
      </c>
      <c r="B115" s="130">
        <v>2012.0</v>
      </c>
      <c r="C115" s="142">
        <v>0.0</v>
      </c>
      <c r="D115" s="143">
        <v>0.0</v>
      </c>
      <c r="E115" s="144">
        <v>0.0</v>
      </c>
      <c r="F115" s="145"/>
      <c r="G115" s="145"/>
      <c r="H115" s="145"/>
      <c r="I115" s="142">
        <v>4.0</v>
      </c>
      <c r="J115" s="143">
        <v>20.0</v>
      </c>
      <c r="K115" s="144">
        <v>2142384.0</v>
      </c>
      <c r="L115" s="142">
        <v>0.0</v>
      </c>
      <c r="M115" s="143">
        <v>0.0</v>
      </c>
      <c r="N115" s="144">
        <v>0.0</v>
      </c>
      <c r="O115" s="142">
        <v>0.0</v>
      </c>
      <c r="P115" s="143">
        <v>0.0</v>
      </c>
      <c r="Q115" s="144">
        <v>0.0</v>
      </c>
      <c r="R115" s="142">
        <v>0.0</v>
      </c>
      <c r="S115" s="143">
        <v>0.0</v>
      </c>
      <c r="T115" s="144">
        <v>0.0</v>
      </c>
      <c r="U115" s="142">
        <v>0.0</v>
      </c>
      <c r="V115" s="143">
        <v>0.0</v>
      </c>
      <c r="W115" s="144">
        <v>0.0</v>
      </c>
      <c r="X115" s="142">
        <v>0.0</v>
      </c>
      <c r="Y115" s="143">
        <v>0.0</v>
      </c>
      <c r="Z115" s="144">
        <v>0.0</v>
      </c>
      <c r="AA115" s="142">
        <v>0.0</v>
      </c>
      <c r="AB115" s="143">
        <v>0.0</v>
      </c>
      <c r="AC115" s="143">
        <v>0.0</v>
      </c>
      <c r="AD115" s="146">
        <f t="shared" ref="AD115:AF115" si="135">SUM(C115+I115+L115+O115+R115+U115+X115+AA115)</f>
        <v>4</v>
      </c>
      <c r="AE115" s="143">
        <f t="shared" si="135"/>
        <v>20</v>
      </c>
      <c r="AF115" s="147">
        <f t="shared" si="135"/>
        <v>2142384</v>
      </c>
      <c r="AG115" s="51">
        <f>AE115-'Multi-Family'!AE102</f>
        <v>-94</v>
      </c>
      <c r="AH115" s="52">
        <f>AG115/'Multi-Family'!AE102</f>
        <v>-0.8245614035</v>
      </c>
      <c r="AI115" s="53">
        <f>AF115-'Multi-Family'!AF102</f>
        <v>-5441290</v>
      </c>
      <c r="AJ115" s="52">
        <f>AI115/'Multi-Family'!AF102</f>
        <v>-0.7175005149</v>
      </c>
      <c r="AK115" s="126">
        <f t="shared" si="130"/>
        <v>39966992</v>
      </c>
      <c r="AL115" s="115"/>
      <c r="AM115" s="115"/>
      <c r="AN115" s="115"/>
      <c r="AO115" s="115"/>
      <c r="AP115" s="115"/>
      <c r="AQ115" s="115"/>
      <c r="AR115" s="115"/>
      <c r="AS115" s="115"/>
      <c r="AT115" s="115"/>
      <c r="AU115" s="115"/>
      <c r="AV115" s="115"/>
      <c r="AW115" s="115"/>
      <c r="AX115" s="115"/>
      <c r="AY115" s="115"/>
      <c r="AZ115" s="115"/>
      <c r="BA115" s="115"/>
    </row>
    <row r="116" ht="12.75" customHeight="1">
      <c r="A116" s="36" t="s">
        <v>27</v>
      </c>
      <c r="B116" s="130">
        <v>2012.0</v>
      </c>
      <c r="C116" s="142">
        <v>0.0</v>
      </c>
      <c r="D116" s="143">
        <v>0.0</v>
      </c>
      <c r="E116" s="144">
        <v>0.0</v>
      </c>
      <c r="F116" s="145"/>
      <c r="G116" s="145"/>
      <c r="H116" s="145"/>
      <c r="I116" s="142">
        <v>17.0</v>
      </c>
      <c r="J116" s="143">
        <v>34.0</v>
      </c>
      <c r="K116" s="144">
        <v>2164936.0</v>
      </c>
      <c r="L116" s="142">
        <v>0.0</v>
      </c>
      <c r="M116" s="143">
        <v>0.0</v>
      </c>
      <c r="N116" s="144">
        <v>0.0</v>
      </c>
      <c r="O116" s="142">
        <v>0.0</v>
      </c>
      <c r="P116" s="143">
        <v>0.0</v>
      </c>
      <c r="Q116" s="144">
        <v>0.0</v>
      </c>
      <c r="R116" s="142">
        <v>0.0</v>
      </c>
      <c r="S116" s="143">
        <v>0.0</v>
      </c>
      <c r="T116" s="144">
        <v>0.0</v>
      </c>
      <c r="U116" s="142">
        <v>0.0</v>
      </c>
      <c r="V116" s="143">
        <v>0.0</v>
      </c>
      <c r="W116" s="144">
        <v>0.0</v>
      </c>
      <c r="X116" s="142">
        <v>0.0</v>
      </c>
      <c r="Y116" s="143">
        <v>0.0</v>
      </c>
      <c r="Z116" s="144">
        <v>0.0</v>
      </c>
      <c r="AA116" s="142">
        <v>0.0</v>
      </c>
      <c r="AB116" s="143">
        <v>0.0</v>
      </c>
      <c r="AC116" s="143">
        <v>0.0</v>
      </c>
      <c r="AD116" s="146">
        <f t="shared" ref="AD116:AF116" si="136">SUM(C116+I116+L116+O116+R116+U116+X116+AA116)</f>
        <v>17</v>
      </c>
      <c r="AE116" s="143">
        <f t="shared" si="136"/>
        <v>34</v>
      </c>
      <c r="AF116" s="147">
        <f t="shared" si="136"/>
        <v>2164936</v>
      </c>
      <c r="AG116" s="51">
        <f>AE116-'Multi-Family'!AE103</f>
        <v>-342</v>
      </c>
      <c r="AH116" s="52">
        <f>AG116/'Multi-Family'!AE103</f>
        <v>-0.9095744681</v>
      </c>
      <c r="AI116" s="53">
        <f>AF116-'Multi-Family'!AF103</f>
        <v>-19420867</v>
      </c>
      <c r="AJ116" s="52">
        <f>AI116/'Multi-Family'!AF103</f>
        <v>-0.8997055611</v>
      </c>
      <c r="AK116" s="126">
        <f t="shared" si="130"/>
        <v>20546125</v>
      </c>
      <c r="AL116" s="115"/>
      <c r="AM116" s="115"/>
      <c r="AN116" s="115"/>
      <c r="AO116" s="115"/>
      <c r="AP116" s="115"/>
      <c r="AQ116" s="115"/>
      <c r="AR116" s="115"/>
      <c r="AS116" s="115"/>
      <c r="AT116" s="115"/>
      <c r="AU116" s="115"/>
      <c r="AV116" s="115"/>
      <c r="AW116" s="115"/>
      <c r="AX116" s="115"/>
      <c r="AY116" s="115"/>
      <c r="AZ116" s="115"/>
      <c r="BA116" s="115"/>
    </row>
    <row r="117" ht="12.75" customHeight="1">
      <c r="A117" s="36" t="s">
        <v>28</v>
      </c>
      <c r="B117" s="130">
        <v>2012.0</v>
      </c>
      <c r="C117" s="142">
        <v>0.0</v>
      </c>
      <c r="D117" s="143">
        <v>0.0</v>
      </c>
      <c r="E117" s="144">
        <v>0.0</v>
      </c>
      <c r="F117" s="145"/>
      <c r="G117" s="145"/>
      <c r="H117" s="145"/>
      <c r="I117" s="142">
        <v>1.0</v>
      </c>
      <c r="J117" s="143">
        <v>40.0</v>
      </c>
      <c r="K117" s="144">
        <v>2544080.0</v>
      </c>
      <c r="L117" s="142">
        <v>1.0</v>
      </c>
      <c r="M117" s="143">
        <v>38.0</v>
      </c>
      <c r="N117" s="144">
        <v>2938668.0</v>
      </c>
      <c r="O117" s="142">
        <v>0.0</v>
      </c>
      <c r="P117" s="143">
        <v>0.0</v>
      </c>
      <c r="Q117" s="144">
        <v>0.0</v>
      </c>
      <c r="R117" s="142">
        <v>0.0</v>
      </c>
      <c r="S117" s="143">
        <v>0.0</v>
      </c>
      <c r="T117" s="144">
        <v>0.0</v>
      </c>
      <c r="U117" s="142">
        <v>0.0</v>
      </c>
      <c r="V117" s="143">
        <v>0.0</v>
      </c>
      <c r="W117" s="144">
        <v>0.0</v>
      </c>
      <c r="X117" s="142">
        <v>0.0</v>
      </c>
      <c r="Y117" s="143">
        <v>0.0</v>
      </c>
      <c r="Z117" s="144">
        <v>0.0</v>
      </c>
      <c r="AA117" s="142">
        <v>0.0</v>
      </c>
      <c r="AB117" s="143">
        <v>0.0</v>
      </c>
      <c r="AC117" s="143">
        <v>0.0</v>
      </c>
      <c r="AD117" s="146">
        <f t="shared" ref="AD117:AF117" si="137">SUM(C117+I117+L117+O117+R117+U117+X117+AA117)</f>
        <v>2</v>
      </c>
      <c r="AE117" s="143">
        <f t="shared" si="137"/>
        <v>78</v>
      </c>
      <c r="AF117" s="147">
        <f t="shared" si="137"/>
        <v>5482748</v>
      </c>
      <c r="AG117" s="51">
        <f>AE117-'Multi-Family'!AE104</f>
        <v>48</v>
      </c>
      <c r="AH117" s="52">
        <f>AG117/'Multi-Family'!AE104</f>
        <v>1.6</v>
      </c>
      <c r="AI117" s="53">
        <f>AF117-'Multi-Family'!AF104</f>
        <v>2721977</v>
      </c>
      <c r="AJ117" s="52">
        <f>AI117/'Multi-Family'!AF104</f>
        <v>0.9859481283</v>
      </c>
      <c r="AK117" s="126">
        <f t="shared" si="130"/>
        <v>23268102</v>
      </c>
      <c r="AL117" s="115"/>
      <c r="AM117" s="115"/>
      <c r="AN117" s="115"/>
      <c r="AO117" s="115"/>
      <c r="AP117" s="115"/>
      <c r="AQ117" s="115"/>
      <c r="AR117" s="115"/>
      <c r="AS117" s="115"/>
      <c r="AT117" s="115"/>
      <c r="AU117" s="115"/>
      <c r="AV117" s="115"/>
      <c r="AW117" s="115"/>
      <c r="AX117" s="115"/>
      <c r="AY117" s="115"/>
      <c r="AZ117" s="115"/>
      <c r="BA117" s="115"/>
    </row>
    <row r="118" ht="12.75" customHeight="1">
      <c r="A118" s="36" t="s">
        <v>29</v>
      </c>
      <c r="B118" s="130">
        <v>2012.0</v>
      </c>
      <c r="C118" s="142">
        <v>0.0</v>
      </c>
      <c r="D118" s="143">
        <v>0.0</v>
      </c>
      <c r="E118" s="144">
        <v>0.0</v>
      </c>
      <c r="F118" s="145"/>
      <c r="G118" s="145"/>
      <c r="H118" s="145"/>
      <c r="I118" s="142">
        <v>5.0</v>
      </c>
      <c r="J118" s="143">
        <v>119.0</v>
      </c>
      <c r="K118" s="144">
        <v>9619355.0</v>
      </c>
      <c r="L118" s="142">
        <v>2.0</v>
      </c>
      <c r="M118" s="143">
        <v>48.0</v>
      </c>
      <c r="N118" s="144">
        <v>3357312.0</v>
      </c>
      <c r="O118" s="142">
        <v>0.0</v>
      </c>
      <c r="P118" s="143">
        <v>0.0</v>
      </c>
      <c r="Q118" s="144">
        <v>0.0</v>
      </c>
      <c r="R118" s="142">
        <v>0.0</v>
      </c>
      <c r="S118" s="143">
        <v>0.0</v>
      </c>
      <c r="T118" s="144">
        <v>0.0</v>
      </c>
      <c r="U118" s="142">
        <v>0.0</v>
      </c>
      <c r="V118" s="143">
        <v>0.0</v>
      </c>
      <c r="W118" s="144">
        <v>0.0</v>
      </c>
      <c r="X118" s="142">
        <v>0.0</v>
      </c>
      <c r="Y118" s="143">
        <v>0.0</v>
      </c>
      <c r="Z118" s="144">
        <v>0.0</v>
      </c>
      <c r="AA118" s="142">
        <v>0.0</v>
      </c>
      <c r="AB118" s="143">
        <v>0.0</v>
      </c>
      <c r="AC118" s="143">
        <v>0.0</v>
      </c>
      <c r="AD118" s="146">
        <f t="shared" ref="AD118:AF118" si="138">SUM(C118+I118+L118+O118+R118+U118+X118+AA118)</f>
        <v>7</v>
      </c>
      <c r="AE118" s="143">
        <f t="shared" si="138"/>
        <v>167</v>
      </c>
      <c r="AF118" s="147">
        <f t="shared" si="138"/>
        <v>12976667</v>
      </c>
      <c r="AG118" s="51">
        <f>AE118-'Multi-Family'!AE105</f>
        <v>-67</v>
      </c>
      <c r="AH118" s="52">
        <f>AG118/'Multi-Family'!AE105</f>
        <v>-0.2863247863</v>
      </c>
      <c r="AI118" s="53">
        <f>AF118-'Multi-Family'!AF105</f>
        <v>-220750</v>
      </c>
      <c r="AJ118" s="52">
        <f>AI118/'Multi-Family'!AF105</f>
        <v>-0.01672675797</v>
      </c>
      <c r="AK118" s="126">
        <f t="shared" si="130"/>
        <v>23047352</v>
      </c>
      <c r="AL118" s="115"/>
      <c r="AM118" s="115"/>
      <c r="AN118" s="115"/>
      <c r="AO118" s="115"/>
      <c r="AP118" s="115"/>
      <c r="AQ118" s="115"/>
      <c r="AR118" s="115"/>
      <c r="AS118" s="115"/>
      <c r="AT118" s="115"/>
      <c r="AU118" s="115"/>
      <c r="AV118" s="115"/>
      <c r="AW118" s="115"/>
      <c r="AX118" s="115"/>
      <c r="AY118" s="115"/>
      <c r="AZ118" s="115"/>
      <c r="BA118" s="115"/>
    </row>
    <row r="119" ht="12.75" customHeight="1">
      <c r="A119" s="36" t="s">
        <v>30</v>
      </c>
      <c r="B119" s="130">
        <v>2012.0</v>
      </c>
      <c r="C119" s="142">
        <v>0.0</v>
      </c>
      <c r="D119" s="143">
        <v>0.0</v>
      </c>
      <c r="E119" s="144">
        <v>0.0</v>
      </c>
      <c r="F119" s="145"/>
      <c r="G119" s="145"/>
      <c r="H119" s="145"/>
      <c r="I119" s="142">
        <v>4.0</v>
      </c>
      <c r="J119" s="143">
        <v>24.0</v>
      </c>
      <c r="K119" s="144">
        <v>2490944.0</v>
      </c>
      <c r="L119" s="142">
        <v>1.0</v>
      </c>
      <c r="M119" s="143">
        <v>48.0</v>
      </c>
      <c r="N119" s="144">
        <v>2640000.0</v>
      </c>
      <c r="O119" s="142">
        <v>0.0</v>
      </c>
      <c r="P119" s="143">
        <v>0.0</v>
      </c>
      <c r="Q119" s="144">
        <v>0.0</v>
      </c>
      <c r="R119" s="142">
        <v>0.0</v>
      </c>
      <c r="S119" s="143">
        <v>0.0</v>
      </c>
      <c r="T119" s="144">
        <v>0.0</v>
      </c>
      <c r="U119" s="142">
        <v>0.0</v>
      </c>
      <c r="V119" s="143">
        <v>0.0</v>
      </c>
      <c r="W119" s="144">
        <v>0.0</v>
      </c>
      <c r="X119" s="142">
        <v>0.0</v>
      </c>
      <c r="Y119" s="143">
        <v>0.0</v>
      </c>
      <c r="Z119" s="144">
        <v>0.0</v>
      </c>
      <c r="AA119" s="142">
        <v>0.0</v>
      </c>
      <c r="AB119" s="143">
        <v>0.0</v>
      </c>
      <c r="AC119" s="143">
        <v>0.0</v>
      </c>
      <c r="AD119" s="146">
        <f t="shared" ref="AD119:AF119" si="139">SUM(C119+I119+L119+O119+R119+U119+X119+AA119)</f>
        <v>5</v>
      </c>
      <c r="AE119" s="143">
        <f t="shared" si="139"/>
        <v>72</v>
      </c>
      <c r="AF119" s="147">
        <f t="shared" si="139"/>
        <v>5130944</v>
      </c>
      <c r="AG119" s="51">
        <f>AE119-'Multi-Family'!AE106</f>
        <v>27</v>
      </c>
      <c r="AH119" s="52">
        <f>AG119/'Multi-Family'!AE106</f>
        <v>0.6</v>
      </c>
      <c r="AI119" s="53">
        <f>AF119-'Multi-Family'!AF106</f>
        <v>-5225182</v>
      </c>
      <c r="AJ119" s="52">
        <f>AI119/'Multi-Family'!AF106</f>
        <v>-0.5045498674</v>
      </c>
      <c r="AK119" s="126">
        <f t="shared" si="130"/>
        <v>17822170</v>
      </c>
      <c r="AL119" s="115"/>
      <c r="AM119" s="115"/>
      <c r="AN119" s="115"/>
      <c r="AO119" s="115"/>
      <c r="AP119" s="115"/>
      <c r="AQ119" s="115"/>
      <c r="AR119" s="115"/>
      <c r="AS119" s="115"/>
      <c r="AT119" s="115"/>
      <c r="AU119" s="115"/>
      <c r="AV119" s="115"/>
      <c r="AW119" s="115"/>
      <c r="AX119" s="115"/>
      <c r="AY119" s="115"/>
      <c r="AZ119" s="115"/>
      <c r="BA119" s="115"/>
    </row>
    <row r="120" ht="12.75" customHeight="1">
      <c r="A120" s="149" t="s">
        <v>31</v>
      </c>
      <c r="B120" s="133">
        <v>2012.0</v>
      </c>
      <c r="C120" s="134">
        <f t="shared" ref="C120:E120" si="140">SUM(C108:C119)</f>
        <v>0</v>
      </c>
      <c r="D120" s="135">
        <f t="shared" si="140"/>
        <v>0</v>
      </c>
      <c r="E120" s="136">
        <f t="shared" si="140"/>
        <v>0</v>
      </c>
      <c r="F120" s="137"/>
      <c r="G120" s="137"/>
      <c r="H120" s="137"/>
      <c r="I120" s="134">
        <f t="shared" ref="I120:AG120" si="141">SUM(I108:I119)</f>
        <v>68</v>
      </c>
      <c r="J120" s="135">
        <f t="shared" si="141"/>
        <v>855</v>
      </c>
      <c r="K120" s="136">
        <f t="shared" si="141"/>
        <v>47445477</v>
      </c>
      <c r="L120" s="134">
        <f t="shared" si="141"/>
        <v>20</v>
      </c>
      <c r="M120" s="135">
        <f t="shared" si="141"/>
        <v>330</v>
      </c>
      <c r="N120" s="136">
        <f t="shared" si="141"/>
        <v>34205075</v>
      </c>
      <c r="O120" s="134">
        <f t="shared" si="141"/>
        <v>0</v>
      </c>
      <c r="P120" s="135">
        <f t="shared" si="141"/>
        <v>0</v>
      </c>
      <c r="Q120" s="136">
        <f t="shared" si="141"/>
        <v>0</v>
      </c>
      <c r="R120" s="134">
        <f t="shared" si="141"/>
        <v>0</v>
      </c>
      <c r="S120" s="135">
        <f t="shared" si="141"/>
        <v>0</v>
      </c>
      <c r="T120" s="136">
        <f t="shared" si="141"/>
        <v>0</v>
      </c>
      <c r="U120" s="134">
        <f t="shared" si="141"/>
        <v>0</v>
      </c>
      <c r="V120" s="135">
        <f t="shared" si="141"/>
        <v>0</v>
      </c>
      <c r="W120" s="136">
        <f t="shared" si="141"/>
        <v>0</v>
      </c>
      <c r="X120" s="134">
        <f t="shared" si="141"/>
        <v>0</v>
      </c>
      <c r="Y120" s="135">
        <f t="shared" si="141"/>
        <v>0</v>
      </c>
      <c r="Z120" s="136">
        <f t="shared" si="141"/>
        <v>0</v>
      </c>
      <c r="AA120" s="134">
        <f t="shared" si="141"/>
        <v>1</v>
      </c>
      <c r="AB120" s="135">
        <f t="shared" si="141"/>
        <v>40</v>
      </c>
      <c r="AC120" s="135">
        <f t="shared" si="141"/>
        <v>4919152</v>
      </c>
      <c r="AD120" s="138">
        <f t="shared" si="141"/>
        <v>89</v>
      </c>
      <c r="AE120" s="135">
        <f t="shared" si="141"/>
        <v>1225</v>
      </c>
      <c r="AF120" s="139">
        <f t="shared" si="141"/>
        <v>86569704</v>
      </c>
      <c r="AG120" s="54">
        <f t="shared" si="141"/>
        <v>244</v>
      </c>
      <c r="AH120" s="55">
        <f>AG120/'Multi-Family'!AE107</f>
        <v>0.24872579</v>
      </c>
      <c r="AI120" s="56">
        <f>SUM(AI108:AI119)</f>
        <v>17822170</v>
      </c>
      <c r="AJ120" s="55">
        <f>AI120/'Multi-Family'!AF107</f>
        <v>0.2592408624</v>
      </c>
      <c r="AK120" s="129">
        <f t="shared" ref="AK120:AK121" si="142">AI120</f>
        <v>17822170</v>
      </c>
      <c r="AL120" s="115"/>
      <c r="AM120" s="115"/>
      <c r="AN120" s="115"/>
      <c r="AO120" s="115"/>
      <c r="AP120" s="115"/>
      <c r="AQ120" s="115"/>
      <c r="AR120" s="115"/>
      <c r="AS120" s="115"/>
      <c r="AT120" s="115"/>
      <c r="AU120" s="115"/>
      <c r="AV120" s="115"/>
      <c r="AW120" s="115"/>
      <c r="AX120" s="115"/>
      <c r="AY120" s="115"/>
      <c r="AZ120" s="115"/>
      <c r="BA120" s="115"/>
    </row>
    <row r="121" ht="12.75" customHeight="1">
      <c r="A121" s="105" t="s">
        <v>19</v>
      </c>
      <c r="B121" s="130">
        <v>2013.0</v>
      </c>
      <c r="C121" s="142">
        <v>0.0</v>
      </c>
      <c r="D121" s="143">
        <v>0.0</v>
      </c>
      <c r="E121" s="144">
        <v>0.0</v>
      </c>
      <c r="F121" s="145"/>
      <c r="G121" s="145"/>
      <c r="H121" s="145"/>
      <c r="I121" s="142">
        <v>0.0</v>
      </c>
      <c r="J121" s="143">
        <v>0.0</v>
      </c>
      <c r="K121" s="144">
        <v>0.0</v>
      </c>
      <c r="L121" s="142">
        <v>0.0</v>
      </c>
      <c r="M121" s="143">
        <v>0.0</v>
      </c>
      <c r="N121" s="144">
        <v>0.0</v>
      </c>
      <c r="O121" s="142">
        <v>0.0</v>
      </c>
      <c r="P121" s="143">
        <v>0.0</v>
      </c>
      <c r="Q121" s="144">
        <v>0.0</v>
      </c>
      <c r="R121" s="142">
        <v>0.0</v>
      </c>
      <c r="S121" s="143">
        <v>0.0</v>
      </c>
      <c r="T121" s="144">
        <v>0.0</v>
      </c>
      <c r="U121" s="142">
        <v>0.0</v>
      </c>
      <c r="V121" s="143">
        <v>0.0</v>
      </c>
      <c r="W121" s="144">
        <v>0.0</v>
      </c>
      <c r="X121" s="142">
        <v>0.0</v>
      </c>
      <c r="Y121" s="143">
        <v>0.0</v>
      </c>
      <c r="Z121" s="144">
        <v>0.0</v>
      </c>
      <c r="AA121" s="142">
        <v>0.0</v>
      </c>
      <c r="AB121" s="143">
        <v>0.0</v>
      </c>
      <c r="AC121" s="143">
        <v>0.0</v>
      </c>
      <c r="AD121" s="146"/>
      <c r="AE121" s="143"/>
      <c r="AF121" s="147"/>
      <c r="AG121" s="51">
        <f>AE121-'Multi-Family'!AE108</f>
        <v>-26</v>
      </c>
      <c r="AH121" s="52">
        <f>AG121/'Multi-Family'!AE108</f>
        <v>-1</v>
      </c>
      <c r="AI121" s="53">
        <f>AF121-'Multi-Family'!AF108</f>
        <v>-2539084</v>
      </c>
      <c r="AJ121" s="52">
        <f>AI121/'Multi-Family'!AF108</f>
        <v>-1</v>
      </c>
      <c r="AK121" s="126">
        <f t="shared" si="142"/>
        <v>-2539084</v>
      </c>
      <c r="AL121" s="115"/>
      <c r="AM121" s="115"/>
      <c r="AN121" s="115"/>
      <c r="AO121" s="115"/>
      <c r="AP121" s="115"/>
      <c r="AQ121" s="115"/>
      <c r="AR121" s="115"/>
      <c r="AS121" s="115"/>
      <c r="AT121" s="115"/>
      <c r="AU121" s="115"/>
      <c r="AV121" s="115"/>
      <c r="AW121" s="115"/>
      <c r="AX121" s="115"/>
      <c r="AY121" s="115"/>
      <c r="AZ121" s="115"/>
      <c r="BA121" s="115"/>
    </row>
    <row r="122" ht="12.75" customHeight="1">
      <c r="A122" s="36" t="s">
        <v>20</v>
      </c>
      <c r="B122" s="130">
        <v>2013.0</v>
      </c>
      <c r="C122" s="142">
        <v>0.0</v>
      </c>
      <c r="D122" s="143">
        <v>0.0</v>
      </c>
      <c r="E122" s="144">
        <v>0.0</v>
      </c>
      <c r="F122" s="145"/>
      <c r="G122" s="145"/>
      <c r="H122" s="145"/>
      <c r="I122" s="142">
        <v>2.0</v>
      </c>
      <c r="J122" s="143">
        <v>40.0</v>
      </c>
      <c r="K122" s="144">
        <v>2818172.0</v>
      </c>
      <c r="L122" s="142">
        <v>0.0</v>
      </c>
      <c r="M122" s="143">
        <v>0.0</v>
      </c>
      <c r="N122" s="144">
        <v>0.0</v>
      </c>
      <c r="O122" s="142">
        <v>0.0</v>
      </c>
      <c r="P122" s="143">
        <v>0.0</v>
      </c>
      <c r="Q122" s="144">
        <v>0.0</v>
      </c>
      <c r="R122" s="142">
        <v>0.0</v>
      </c>
      <c r="S122" s="143">
        <v>0.0</v>
      </c>
      <c r="T122" s="144">
        <v>0.0</v>
      </c>
      <c r="U122" s="142">
        <v>0.0</v>
      </c>
      <c r="V122" s="143">
        <v>0.0</v>
      </c>
      <c r="W122" s="144">
        <v>0.0</v>
      </c>
      <c r="X122" s="142">
        <v>0.0</v>
      </c>
      <c r="Y122" s="143">
        <v>0.0</v>
      </c>
      <c r="Z122" s="144">
        <v>0.0</v>
      </c>
      <c r="AA122" s="142">
        <v>0.0</v>
      </c>
      <c r="AB122" s="143">
        <v>0.0</v>
      </c>
      <c r="AC122" s="143">
        <v>0.0</v>
      </c>
      <c r="AD122" s="146">
        <f t="shared" ref="AD122:AF122" si="143">SUM(C122+I122+L122+O122+R122+U122+X122+AA122)</f>
        <v>2</v>
      </c>
      <c r="AE122" s="143">
        <f t="shared" si="143"/>
        <v>40</v>
      </c>
      <c r="AF122" s="147">
        <f t="shared" si="143"/>
        <v>2818172</v>
      </c>
      <c r="AG122" s="51">
        <f>AE122-'Multi-Family'!AE109</f>
        <v>-198</v>
      </c>
      <c r="AH122" s="52">
        <f>AG122/'Multi-Family'!AE109</f>
        <v>-0.8319327731</v>
      </c>
      <c r="AI122" s="53">
        <f>AF122-'Multi-Family'!AF109</f>
        <v>-74347</v>
      </c>
      <c r="AJ122" s="52">
        <f>AI122/'Multi-Family'!AF109</f>
        <v>-0.02570320195</v>
      </c>
      <c r="AK122" s="126">
        <f t="shared" ref="AK122:AK132" si="145">AK121+AI122</f>
        <v>-2613431</v>
      </c>
      <c r="AL122" s="115"/>
      <c r="AM122" s="115"/>
      <c r="AN122" s="115"/>
      <c r="AO122" s="115"/>
      <c r="AP122" s="115"/>
      <c r="AQ122" s="115"/>
      <c r="AR122" s="115"/>
      <c r="AS122" s="115"/>
      <c r="AT122" s="115"/>
      <c r="AU122" s="115"/>
      <c r="AV122" s="115"/>
      <c r="AW122" s="115"/>
      <c r="AX122" s="115"/>
      <c r="AY122" s="115"/>
      <c r="AZ122" s="115"/>
      <c r="BA122" s="115"/>
    </row>
    <row r="123" ht="12.75" customHeight="1">
      <c r="A123" s="36" t="s">
        <v>21</v>
      </c>
      <c r="B123" s="130">
        <v>2013.0</v>
      </c>
      <c r="C123" s="142">
        <v>0.0</v>
      </c>
      <c r="D123" s="143">
        <v>0.0</v>
      </c>
      <c r="E123" s="144">
        <v>0.0</v>
      </c>
      <c r="F123" s="145"/>
      <c r="G123" s="145"/>
      <c r="H123" s="145"/>
      <c r="I123" s="142">
        <v>0.0</v>
      </c>
      <c r="J123" s="143">
        <v>0.0</v>
      </c>
      <c r="K123" s="144">
        <v>0.0</v>
      </c>
      <c r="L123" s="142">
        <v>3.0</v>
      </c>
      <c r="M123" s="143">
        <v>110.0</v>
      </c>
      <c r="N123" s="144">
        <v>6356492.0</v>
      </c>
      <c r="O123" s="142">
        <v>0.0</v>
      </c>
      <c r="P123" s="143">
        <v>0.0</v>
      </c>
      <c r="Q123" s="144">
        <v>0.0</v>
      </c>
      <c r="R123" s="142">
        <v>0.0</v>
      </c>
      <c r="S123" s="143">
        <v>0.0</v>
      </c>
      <c r="T123" s="144">
        <v>0.0</v>
      </c>
      <c r="U123" s="142">
        <v>0.0</v>
      </c>
      <c r="V123" s="143">
        <v>0.0</v>
      </c>
      <c r="W123" s="144">
        <v>0.0</v>
      </c>
      <c r="X123" s="142">
        <v>0.0</v>
      </c>
      <c r="Y123" s="143">
        <v>0.0</v>
      </c>
      <c r="Z123" s="144">
        <v>0.0</v>
      </c>
      <c r="AA123" s="142">
        <v>0.0</v>
      </c>
      <c r="AB123" s="143">
        <v>0.0</v>
      </c>
      <c r="AC123" s="143">
        <v>0.0</v>
      </c>
      <c r="AD123" s="146">
        <f t="shared" ref="AD123:AF123" si="144">SUM(C123+I123+L123+O123+R123+U123+X123+AA123)</f>
        <v>3</v>
      </c>
      <c r="AE123" s="143">
        <f t="shared" si="144"/>
        <v>110</v>
      </c>
      <c r="AF123" s="147">
        <f t="shared" si="144"/>
        <v>6356492</v>
      </c>
      <c r="AG123" s="51">
        <f>AE123-'Multi-Family'!AE110</f>
        <v>-149</v>
      </c>
      <c r="AH123" s="52">
        <f>AG123/'Multi-Family'!AE110</f>
        <v>-0.5752895753</v>
      </c>
      <c r="AI123" s="53">
        <f>AF123-'Multi-Family'!AF110</f>
        <v>-22910846</v>
      </c>
      <c r="AJ123" s="52">
        <f>AI123/'Multi-Family'!AF110</f>
        <v>-0.7828127724</v>
      </c>
      <c r="AK123" s="126">
        <f t="shared" si="145"/>
        <v>-25524277</v>
      </c>
      <c r="AL123" s="115"/>
      <c r="AM123" s="115"/>
      <c r="AN123" s="115"/>
      <c r="AO123" s="115"/>
      <c r="AP123" s="115"/>
      <c r="AQ123" s="115"/>
      <c r="AR123" s="115"/>
      <c r="AS123" s="115"/>
      <c r="AT123" s="115"/>
      <c r="AU123" s="115"/>
      <c r="AV123" s="115"/>
      <c r="AW123" s="115"/>
      <c r="AX123" s="115"/>
      <c r="AY123" s="115"/>
      <c r="AZ123" s="115"/>
      <c r="BA123" s="115"/>
    </row>
    <row r="124" ht="12.75" customHeight="1">
      <c r="A124" s="36" t="s">
        <v>22</v>
      </c>
      <c r="B124" s="130">
        <v>2013.0</v>
      </c>
      <c r="C124" s="142">
        <v>0.0</v>
      </c>
      <c r="D124" s="143">
        <v>0.0</v>
      </c>
      <c r="E124" s="144">
        <v>0.0</v>
      </c>
      <c r="F124" s="145"/>
      <c r="G124" s="145"/>
      <c r="H124" s="145"/>
      <c r="I124" s="142">
        <v>17.0</v>
      </c>
      <c r="J124" s="143">
        <v>342.0</v>
      </c>
      <c r="K124" s="144">
        <v>2.2222764E7</v>
      </c>
      <c r="L124" s="142">
        <v>9.0</v>
      </c>
      <c r="M124" s="143">
        <v>229.0</v>
      </c>
      <c r="N124" s="144">
        <v>1.9058549E7</v>
      </c>
      <c r="O124" s="142">
        <v>0.0</v>
      </c>
      <c r="P124" s="143">
        <v>0.0</v>
      </c>
      <c r="Q124" s="144">
        <v>0.0</v>
      </c>
      <c r="R124" s="142">
        <v>0.0</v>
      </c>
      <c r="S124" s="143">
        <v>0.0</v>
      </c>
      <c r="T124" s="144">
        <v>0.0</v>
      </c>
      <c r="U124" s="142">
        <v>0.0</v>
      </c>
      <c r="V124" s="143">
        <v>0.0</v>
      </c>
      <c r="W124" s="144">
        <v>0.0</v>
      </c>
      <c r="X124" s="142">
        <v>0.0</v>
      </c>
      <c r="Y124" s="143">
        <v>0.0</v>
      </c>
      <c r="Z124" s="144">
        <v>0.0</v>
      </c>
      <c r="AA124" s="142">
        <v>0.0</v>
      </c>
      <c r="AB124" s="143">
        <v>0.0</v>
      </c>
      <c r="AC124" s="143">
        <v>0.0</v>
      </c>
      <c r="AD124" s="146">
        <f t="shared" ref="AD124:AF124" si="146">SUM(C124+I124+L124+O124+R124+U124+X124+AA124)</f>
        <v>26</v>
      </c>
      <c r="AE124" s="143">
        <f t="shared" si="146"/>
        <v>571</v>
      </c>
      <c r="AF124" s="147">
        <f t="shared" si="146"/>
        <v>41281313</v>
      </c>
      <c r="AG124" s="51">
        <f>AE124-'Multi-Family'!AE111</f>
        <v>565</v>
      </c>
      <c r="AH124" s="52">
        <f>AG124/'Multi-Family'!AE111</f>
        <v>94.16666667</v>
      </c>
      <c r="AI124" s="53">
        <f>AF124-'Multi-Family'!AF111</f>
        <v>40604977</v>
      </c>
      <c r="AJ124" s="52">
        <f>AI124/'Multi-Family'!AF111</f>
        <v>60.0366933</v>
      </c>
      <c r="AK124" s="126">
        <f t="shared" si="145"/>
        <v>15080700</v>
      </c>
      <c r="AL124" s="115"/>
      <c r="AM124" s="115"/>
      <c r="AN124" s="115"/>
      <c r="AO124" s="115"/>
      <c r="AP124" s="115"/>
      <c r="AQ124" s="115"/>
      <c r="AR124" s="115"/>
      <c r="AS124" s="115"/>
      <c r="AT124" s="115"/>
      <c r="AU124" s="115"/>
      <c r="AV124" s="115"/>
      <c r="AW124" s="115"/>
      <c r="AX124" s="115"/>
      <c r="AY124" s="115"/>
      <c r="AZ124" s="115"/>
      <c r="BA124" s="115"/>
    </row>
    <row r="125" ht="12.75" customHeight="1">
      <c r="A125" s="36" t="s">
        <v>23</v>
      </c>
      <c r="B125" s="130">
        <v>2013.0</v>
      </c>
      <c r="C125" s="142">
        <v>0.0</v>
      </c>
      <c r="D125" s="143">
        <v>0.0</v>
      </c>
      <c r="E125" s="144">
        <v>0.0</v>
      </c>
      <c r="F125" s="145"/>
      <c r="G125" s="145"/>
      <c r="H125" s="145"/>
      <c r="I125" s="142">
        <v>0.0</v>
      </c>
      <c r="J125" s="143">
        <v>0.0</v>
      </c>
      <c r="K125" s="144">
        <v>0.0</v>
      </c>
      <c r="L125" s="142">
        <v>0.0</v>
      </c>
      <c r="M125" s="143">
        <v>0.0</v>
      </c>
      <c r="N125" s="144">
        <v>0.0</v>
      </c>
      <c r="O125" s="142">
        <v>0.0</v>
      </c>
      <c r="P125" s="143">
        <v>0.0</v>
      </c>
      <c r="Q125" s="144">
        <v>0.0</v>
      </c>
      <c r="R125" s="142">
        <v>0.0</v>
      </c>
      <c r="S125" s="143">
        <v>0.0</v>
      </c>
      <c r="T125" s="144">
        <v>0.0</v>
      </c>
      <c r="U125" s="142">
        <v>0.0</v>
      </c>
      <c r="V125" s="143">
        <v>0.0</v>
      </c>
      <c r="W125" s="144">
        <v>0.0</v>
      </c>
      <c r="X125" s="142">
        <v>0.0</v>
      </c>
      <c r="Y125" s="143">
        <v>0.0</v>
      </c>
      <c r="Z125" s="144">
        <v>0.0</v>
      </c>
      <c r="AA125" s="142">
        <v>0.0</v>
      </c>
      <c r="AB125" s="143">
        <v>0.0</v>
      </c>
      <c r="AC125" s="143">
        <v>0.0</v>
      </c>
      <c r="AD125" s="146">
        <f t="shared" ref="AD125:AF125" si="147">SUM(C125+I125+L125+O125+R125+U125+X125+AA125)</f>
        <v>0</v>
      </c>
      <c r="AE125" s="143">
        <f t="shared" si="147"/>
        <v>0</v>
      </c>
      <c r="AF125" s="147">
        <f t="shared" si="147"/>
        <v>0</v>
      </c>
      <c r="AG125" s="51">
        <f>AE125-'Multi-Family'!AE112</f>
        <v>-50</v>
      </c>
      <c r="AH125" s="52">
        <f>AG125/'Multi-Family'!AE112</f>
        <v>-1</v>
      </c>
      <c r="AI125" s="53">
        <f>AF125-'Multi-Family'!AF112</f>
        <v>-2934940</v>
      </c>
      <c r="AJ125" s="52">
        <f>AI125/'Multi-Family'!AF112</f>
        <v>-1</v>
      </c>
      <c r="AK125" s="126">
        <f t="shared" si="145"/>
        <v>12145760</v>
      </c>
      <c r="AL125" s="115"/>
      <c r="AM125" s="115"/>
      <c r="AN125" s="115"/>
      <c r="AO125" s="115"/>
      <c r="AP125" s="115"/>
      <c r="AQ125" s="115"/>
      <c r="AR125" s="115"/>
      <c r="AS125" s="115"/>
      <c r="AT125" s="115"/>
      <c r="AU125" s="115"/>
      <c r="AV125" s="115"/>
      <c r="AW125" s="115"/>
      <c r="AX125" s="115"/>
      <c r="AY125" s="115"/>
      <c r="AZ125" s="115"/>
      <c r="BA125" s="115"/>
    </row>
    <row r="126" ht="12.75" customHeight="1">
      <c r="A126" s="36" t="s">
        <v>32</v>
      </c>
      <c r="B126" s="130">
        <v>2013.0</v>
      </c>
      <c r="C126" s="142">
        <v>0.0</v>
      </c>
      <c r="D126" s="143">
        <v>0.0</v>
      </c>
      <c r="E126" s="144">
        <v>0.0</v>
      </c>
      <c r="F126" s="145"/>
      <c r="G126" s="145"/>
      <c r="H126" s="145"/>
      <c r="I126" s="142">
        <v>2.0</v>
      </c>
      <c r="J126" s="143">
        <v>104.0</v>
      </c>
      <c r="K126" s="144">
        <v>1.0163045E7</v>
      </c>
      <c r="L126" s="142">
        <v>0.0</v>
      </c>
      <c r="M126" s="143">
        <v>0.0</v>
      </c>
      <c r="N126" s="144">
        <v>0.0</v>
      </c>
      <c r="O126" s="142">
        <v>0.0</v>
      </c>
      <c r="P126" s="143">
        <v>0.0</v>
      </c>
      <c r="Q126" s="144">
        <v>0.0</v>
      </c>
      <c r="R126" s="142">
        <v>0.0</v>
      </c>
      <c r="S126" s="143">
        <v>0.0</v>
      </c>
      <c r="T126" s="144">
        <v>0.0</v>
      </c>
      <c r="U126" s="142">
        <v>0.0</v>
      </c>
      <c r="V126" s="143">
        <v>0.0</v>
      </c>
      <c r="W126" s="144">
        <v>0.0</v>
      </c>
      <c r="X126" s="142">
        <v>0.0</v>
      </c>
      <c r="Y126" s="143">
        <v>0.0</v>
      </c>
      <c r="Z126" s="144">
        <v>0.0</v>
      </c>
      <c r="AA126" s="142">
        <v>0.0</v>
      </c>
      <c r="AB126" s="143">
        <v>0.0</v>
      </c>
      <c r="AC126" s="143">
        <v>0.0</v>
      </c>
      <c r="AD126" s="146">
        <f t="shared" ref="AD126:AF126" si="148">SUM(C126+I126+L126+O126+R126+U126+X126+AA126)</f>
        <v>2</v>
      </c>
      <c r="AE126" s="143">
        <f t="shared" si="148"/>
        <v>104</v>
      </c>
      <c r="AF126" s="147">
        <f t="shared" si="148"/>
        <v>10163045</v>
      </c>
      <c r="AG126" s="51">
        <f>AE126-'Multi-Family'!AE113</f>
        <v>-149</v>
      </c>
      <c r="AH126" s="52">
        <f>AG126/'Multi-Family'!AE113</f>
        <v>-0.5889328063</v>
      </c>
      <c r="AI126" s="53">
        <f>AF126-'Multi-Family'!AF113</f>
        <v>-8803411</v>
      </c>
      <c r="AJ126" s="52">
        <f>AI126/'Multi-Family'!AF113</f>
        <v>-0.4641568778</v>
      </c>
      <c r="AK126" s="126">
        <f t="shared" si="145"/>
        <v>3342349</v>
      </c>
      <c r="AL126" s="115"/>
      <c r="AM126" s="115"/>
      <c r="AN126" s="115"/>
      <c r="AO126" s="115"/>
      <c r="AP126" s="115"/>
      <c r="AQ126" s="115"/>
      <c r="AR126" s="115"/>
      <c r="AS126" s="115"/>
      <c r="AT126" s="115"/>
      <c r="AU126" s="115"/>
      <c r="AV126" s="115"/>
      <c r="AW126" s="115"/>
      <c r="AX126" s="115"/>
      <c r="AY126" s="115"/>
      <c r="AZ126" s="115"/>
      <c r="BA126" s="115"/>
    </row>
    <row r="127" ht="12.75" customHeight="1">
      <c r="A127" s="36" t="s">
        <v>25</v>
      </c>
      <c r="B127" s="130">
        <v>2013.0</v>
      </c>
      <c r="C127" s="142">
        <v>0.0</v>
      </c>
      <c r="D127" s="143">
        <v>0.0</v>
      </c>
      <c r="E127" s="144">
        <v>0.0</v>
      </c>
      <c r="F127" s="145"/>
      <c r="G127" s="145"/>
      <c r="H127" s="145"/>
      <c r="I127" s="142">
        <v>5.0</v>
      </c>
      <c r="J127" s="143">
        <v>162.0</v>
      </c>
      <c r="K127" s="144">
        <v>1.159256E7</v>
      </c>
      <c r="L127" s="142">
        <v>2.0</v>
      </c>
      <c r="M127" s="143">
        <v>48.0</v>
      </c>
      <c r="N127" s="144">
        <v>3322536.0</v>
      </c>
      <c r="O127" s="142">
        <v>0.0</v>
      </c>
      <c r="P127" s="143">
        <v>0.0</v>
      </c>
      <c r="Q127" s="144">
        <v>0.0</v>
      </c>
      <c r="R127" s="142">
        <v>0.0</v>
      </c>
      <c r="S127" s="143">
        <v>0.0</v>
      </c>
      <c r="T127" s="144">
        <v>0.0</v>
      </c>
      <c r="U127" s="142">
        <v>0.0</v>
      </c>
      <c r="V127" s="143">
        <v>0.0</v>
      </c>
      <c r="W127" s="144">
        <v>0.0</v>
      </c>
      <c r="X127" s="142">
        <v>0.0</v>
      </c>
      <c r="Y127" s="143">
        <v>0.0</v>
      </c>
      <c r="Z127" s="144">
        <v>0.0</v>
      </c>
      <c r="AA127" s="142">
        <v>0.0</v>
      </c>
      <c r="AB127" s="143">
        <v>0.0</v>
      </c>
      <c r="AC127" s="143">
        <v>0.0</v>
      </c>
      <c r="AD127" s="146">
        <f t="shared" ref="AD127:AF127" si="149">SUM(C127+I127+L127+O127+R127+U127+X127+AA127)</f>
        <v>7</v>
      </c>
      <c r="AE127" s="143">
        <f t="shared" si="149"/>
        <v>210</v>
      </c>
      <c r="AF127" s="147">
        <f t="shared" si="149"/>
        <v>14915096</v>
      </c>
      <c r="AG127" s="51">
        <f>AE127-'Multi-Family'!AE114</f>
        <v>188</v>
      </c>
      <c r="AH127" s="52">
        <f>AG127/'Multi-Family'!AE114</f>
        <v>8.545454545</v>
      </c>
      <c r="AI127" s="53">
        <f>AF127-'Multi-Family'!AF114</f>
        <v>13519744</v>
      </c>
      <c r="AJ127" s="52">
        <f>AI127/'Multi-Family'!AF114</f>
        <v>9.689127905</v>
      </c>
      <c r="AK127" s="126">
        <f t="shared" si="145"/>
        <v>16862093</v>
      </c>
      <c r="AL127" s="115"/>
      <c r="AM127" s="115"/>
      <c r="AN127" s="115"/>
      <c r="AO127" s="115"/>
      <c r="AP127" s="115"/>
      <c r="AQ127" s="115"/>
      <c r="AR127" s="115"/>
      <c r="AS127" s="115"/>
      <c r="AT127" s="115"/>
      <c r="AU127" s="115"/>
      <c r="AV127" s="115"/>
      <c r="AW127" s="115"/>
      <c r="AX127" s="115"/>
      <c r="AY127" s="115"/>
      <c r="AZ127" s="115"/>
      <c r="BA127" s="115"/>
    </row>
    <row r="128" ht="12.75" customHeight="1">
      <c r="A128" s="36" t="s">
        <v>26</v>
      </c>
      <c r="B128" s="130">
        <v>2013.0</v>
      </c>
      <c r="C128" s="142">
        <v>0.0</v>
      </c>
      <c r="D128" s="143">
        <v>0.0</v>
      </c>
      <c r="E128" s="144">
        <v>0.0</v>
      </c>
      <c r="F128" s="145"/>
      <c r="G128" s="145"/>
      <c r="H128" s="145"/>
      <c r="I128" s="142">
        <v>2.0</v>
      </c>
      <c r="J128" s="143">
        <v>124.0</v>
      </c>
      <c r="K128" s="144">
        <v>7665880.0</v>
      </c>
      <c r="L128" s="142">
        <v>4.0</v>
      </c>
      <c r="M128" s="143">
        <v>18.0</v>
      </c>
      <c r="N128" s="144">
        <v>2211888.0</v>
      </c>
      <c r="O128" s="142">
        <v>0.0</v>
      </c>
      <c r="P128" s="143">
        <v>0.0</v>
      </c>
      <c r="Q128" s="144">
        <v>0.0</v>
      </c>
      <c r="R128" s="142">
        <v>0.0</v>
      </c>
      <c r="S128" s="143">
        <v>0.0</v>
      </c>
      <c r="T128" s="144">
        <v>0.0</v>
      </c>
      <c r="U128" s="142">
        <v>0.0</v>
      </c>
      <c r="V128" s="143">
        <v>0.0</v>
      </c>
      <c r="W128" s="144">
        <v>0.0</v>
      </c>
      <c r="X128" s="142">
        <v>0.0</v>
      </c>
      <c r="Y128" s="143">
        <v>0.0</v>
      </c>
      <c r="Z128" s="144">
        <v>0.0</v>
      </c>
      <c r="AA128" s="142">
        <v>0.0</v>
      </c>
      <c r="AB128" s="143">
        <v>0.0</v>
      </c>
      <c r="AC128" s="143">
        <v>0.0</v>
      </c>
      <c r="AD128" s="146">
        <f t="shared" ref="AD128:AF128" si="150">SUM(C128+I128+L128+O128+R128+U128+X128+AA128)</f>
        <v>6</v>
      </c>
      <c r="AE128" s="143">
        <f t="shared" si="150"/>
        <v>142</v>
      </c>
      <c r="AF128" s="147">
        <f t="shared" si="150"/>
        <v>9877768</v>
      </c>
      <c r="AG128" s="51">
        <f>AE128-'Multi-Family'!AE115</f>
        <v>122</v>
      </c>
      <c r="AH128" s="52">
        <f>AG128/'Multi-Family'!AE115</f>
        <v>6.1</v>
      </c>
      <c r="AI128" s="53">
        <f>AF128-'Multi-Family'!AF115</f>
        <v>7735384</v>
      </c>
      <c r="AJ128" s="52">
        <f>AI128/'Multi-Family'!AF115</f>
        <v>3.610643097</v>
      </c>
      <c r="AK128" s="126">
        <f t="shared" si="145"/>
        <v>24597477</v>
      </c>
      <c r="AL128" s="115"/>
      <c r="AM128" s="115"/>
      <c r="AN128" s="115"/>
      <c r="AO128" s="115"/>
      <c r="AP128" s="115"/>
      <c r="AQ128" s="115"/>
      <c r="AR128" s="115"/>
      <c r="AS128" s="115"/>
      <c r="AT128" s="115"/>
      <c r="AU128" s="115"/>
      <c r="AV128" s="115"/>
      <c r="AW128" s="115"/>
      <c r="AX128" s="115"/>
      <c r="AY128" s="115"/>
      <c r="AZ128" s="115"/>
      <c r="BA128" s="115"/>
    </row>
    <row r="129" ht="12.75" customHeight="1">
      <c r="A129" s="36" t="s">
        <v>27</v>
      </c>
      <c r="B129" s="130">
        <v>2013.0</v>
      </c>
      <c r="C129" s="142">
        <v>0.0</v>
      </c>
      <c r="D129" s="143">
        <v>0.0</v>
      </c>
      <c r="E129" s="144">
        <v>0.0</v>
      </c>
      <c r="F129" s="145"/>
      <c r="G129" s="145"/>
      <c r="H129" s="145"/>
      <c r="I129" s="142">
        <v>9.0</v>
      </c>
      <c r="J129" s="143">
        <v>208.0</v>
      </c>
      <c r="K129" s="144">
        <v>1.5780939E7</v>
      </c>
      <c r="L129" s="142">
        <v>0.0</v>
      </c>
      <c r="M129" s="143">
        <v>0.0</v>
      </c>
      <c r="N129" s="144">
        <v>0.0</v>
      </c>
      <c r="O129" s="142">
        <v>0.0</v>
      </c>
      <c r="P129" s="143">
        <v>0.0</v>
      </c>
      <c r="Q129" s="144">
        <v>0.0</v>
      </c>
      <c r="R129" s="142">
        <v>0.0</v>
      </c>
      <c r="S129" s="143">
        <v>0.0</v>
      </c>
      <c r="T129" s="144">
        <v>0.0</v>
      </c>
      <c r="U129" s="142">
        <v>0.0</v>
      </c>
      <c r="V129" s="143">
        <v>0.0</v>
      </c>
      <c r="W129" s="144">
        <v>0.0</v>
      </c>
      <c r="X129" s="142">
        <v>0.0</v>
      </c>
      <c r="Y129" s="143">
        <v>0.0</v>
      </c>
      <c r="Z129" s="144">
        <v>0.0</v>
      </c>
      <c r="AA129" s="142">
        <v>0.0</v>
      </c>
      <c r="AB129" s="143">
        <v>0.0</v>
      </c>
      <c r="AC129" s="143">
        <v>0.0</v>
      </c>
      <c r="AD129" s="146">
        <f t="shared" ref="AD129:AF129" si="151">SUM(C129+I129+L129+O129+R129+U129+X129+AA129)</f>
        <v>9</v>
      </c>
      <c r="AE129" s="143">
        <f t="shared" si="151"/>
        <v>208</v>
      </c>
      <c r="AF129" s="147">
        <f t="shared" si="151"/>
        <v>15780939</v>
      </c>
      <c r="AG129" s="51">
        <f>AE129-'Multi-Family'!AE116</f>
        <v>174</v>
      </c>
      <c r="AH129" s="52">
        <f>AG129/'Multi-Family'!AE116</f>
        <v>5.117647059</v>
      </c>
      <c r="AI129" s="53">
        <f>AF129-'Multi-Family'!AF116</f>
        <v>13616003</v>
      </c>
      <c r="AJ129" s="52">
        <f>AI129/'Multi-Family'!AF116</f>
        <v>6.289332802</v>
      </c>
      <c r="AK129" s="126">
        <f t="shared" si="145"/>
        <v>38213480</v>
      </c>
      <c r="AL129" s="115"/>
      <c r="AM129" s="115"/>
      <c r="AN129" s="115"/>
      <c r="AO129" s="115"/>
      <c r="AP129" s="115"/>
      <c r="AQ129" s="115"/>
      <c r="AR129" s="115"/>
      <c r="AS129" s="115"/>
      <c r="AT129" s="115"/>
      <c r="AU129" s="115"/>
      <c r="AV129" s="115"/>
      <c r="AW129" s="115"/>
      <c r="AX129" s="115"/>
      <c r="AY129" s="115"/>
      <c r="AZ129" s="115"/>
      <c r="BA129" s="115"/>
    </row>
    <row r="130" ht="12.75" customHeight="1">
      <c r="A130" s="36" t="s">
        <v>28</v>
      </c>
      <c r="B130" s="130">
        <v>2013.0</v>
      </c>
      <c r="C130" s="142">
        <v>0.0</v>
      </c>
      <c r="D130" s="143">
        <v>0.0</v>
      </c>
      <c r="E130" s="144">
        <v>0.0</v>
      </c>
      <c r="F130" s="145"/>
      <c r="G130" s="145"/>
      <c r="H130" s="145"/>
      <c r="I130" s="142">
        <v>3.0</v>
      </c>
      <c r="J130" s="143">
        <v>69.0</v>
      </c>
      <c r="K130" s="144">
        <v>4307035.0</v>
      </c>
      <c r="L130" s="142">
        <v>0.0</v>
      </c>
      <c r="M130" s="143">
        <v>0.0</v>
      </c>
      <c r="N130" s="144">
        <v>0.0</v>
      </c>
      <c r="O130" s="142">
        <v>0.0</v>
      </c>
      <c r="P130" s="143">
        <v>0.0</v>
      </c>
      <c r="Q130" s="144">
        <v>0.0</v>
      </c>
      <c r="R130" s="142">
        <v>0.0</v>
      </c>
      <c r="S130" s="143">
        <v>0.0</v>
      </c>
      <c r="T130" s="144">
        <v>0.0</v>
      </c>
      <c r="U130" s="142">
        <v>0.0</v>
      </c>
      <c r="V130" s="143">
        <v>0.0</v>
      </c>
      <c r="W130" s="144">
        <v>0.0</v>
      </c>
      <c r="X130" s="142">
        <v>0.0</v>
      </c>
      <c r="Y130" s="143">
        <v>0.0</v>
      </c>
      <c r="Z130" s="144">
        <v>0.0</v>
      </c>
      <c r="AA130" s="142">
        <v>0.0</v>
      </c>
      <c r="AB130" s="143">
        <v>0.0</v>
      </c>
      <c r="AC130" s="143">
        <v>0.0</v>
      </c>
      <c r="AD130" s="146">
        <f t="shared" ref="AD130:AF130" si="152">SUM(C130+I130+L130+O130+R130+U130+X130+AA130)</f>
        <v>3</v>
      </c>
      <c r="AE130" s="143">
        <f t="shared" si="152"/>
        <v>69</v>
      </c>
      <c r="AF130" s="147">
        <f t="shared" si="152"/>
        <v>4307035</v>
      </c>
      <c r="AG130" s="51">
        <f>AE130-'Multi-Family'!AE117</f>
        <v>-9</v>
      </c>
      <c r="AH130" s="52">
        <f>AG130/'Multi-Family'!AE117</f>
        <v>-0.1153846154</v>
      </c>
      <c r="AI130" s="53">
        <f>AF130-'Multi-Family'!AF117</f>
        <v>-1175713</v>
      </c>
      <c r="AJ130" s="52">
        <f>AI130/'Multi-Family'!AF117</f>
        <v>-0.2144386355</v>
      </c>
      <c r="AK130" s="126">
        <f t="shared" si="145"/>
        <v>37037767</v>
      </c>
      <c r="AL130" s="115"/>
      <c r="AM130" s="115"/>
      <c r="AN130" s="115"/>
      <c r="AO130" s="115"/>
      <c r="AP130" s="115"/>
      <c r="AQ130" s="115"/>
      <c r="AR130" s="115"/>
      <c r="AS130" s="115"/>
      <c r="AT130" s="115"/>
      <c r="AU130" s="115"/>
      <c r="AV130" s="115"/>
      <c r="AW130" s="115"/>
      <c r="AX130" s="115"/>
      <c r="AY130" s="115"/>
      <c r="AZ130" s="115"/>
      <c r="BA130" s="115"/>
    </row>
    <row r="131" ht="12.75" customHeight="1">
      <c r="A131" s="36" t="s">
        <v>29</v>
      </c>
      <c r="B131" s="130">
        <v>2013.0</v>
      </c>
      <c r="C131" s="142">
        <v>0.0</v>
      </c>
      <c r="D131" s="143">
        <v>0.0</v>
      </c>
      <c r="E131" s="144">
        <v>0.0</v>
      </c>
      <c r="F131" s="145"/>
      <c r="G131" s="145"/>
      <c r="H131" s="145"/>
      <c r="I131" s="142">
        <v>3.0</v>
      </c>
      <c r="J131" s="143">
        <v>63.0</v>
      </c>
      <c r="K131" s="144">
        <v>3688373.0</v>
      </c>
      <c r="L131" s="142">
        <v>1.0</v>
      </c>
      <c r="M131" s="143">
        <v>5.0</v>
      </c>
      <c r="N131" s="144">
        <v>1026385.0</v>
      </c>
      <c r="O131" s="142">
        <v>0.0</v>
      </c>
      <c r="P131" s="143">
        <v>0.0</v>
      </c>
      <c r="Q131" s="144">
        <v>0.0</v>
      </c>
      <c r="R131" s="142">
        <v>0.0</v>
      </c>
      <c r="S131" s="143">
        <v>0.0</v>
      </c>
      <c r="T131" s="144">
        <v>0.0</v>
      </c>
      <c r="U131" s="142">
        <v>0.0</v>
      </c>
      <c r="V131" s="143">
        <v>0.0</v>
      </c>
      <c r="W131" s="144">
        <v>0.0</v>
      </c>
      <c r="X131" s="142">
        <v>0.0</v>
      </c>
      <c r="Y131" s="143">
        <v>0.0</v>
      </c>
      <c r="Z131" s="144">
        <v>0.0</v>
      </c>
      <c r="AA131" s="142">
        <v>0.0</v>
      </c>
      <c r="AB131" s="143">
        <v>0.0</v>
      </c>
      <c r="AC131" s="143">
        <v>0.0</v>
      </c>
      <c r="AD131" s="146">
        <f t="shared" ref="AD131:AF131" si="153">SUM(C131+I131+L131+O131+R131+U131+X131+AA131)</f>
        <v>4</v>
      </c>
      <c r="AE131" s="143">
        <f t="shared" si="153"/>
        <v>68</v>
      </c>
      <c r="AF131" s="147">
        <f t="shared" si="153"/>
        <v>4714758</v>
      </c>
      <c r="AG131" s="51">
        <f>AE131-'Multi-Family'!AE118</f>
        <v>-99</v>
      </c>
      <c r="AH131" s="52">
        <f>AG131/'Multi-Family'!AE118</f>
        <v>-0.5928143713</v>
      </c>
      <c r="AI131" s="53">
        <f>AF131-'Multi-Family'!AF118</f>
        <v>-8261909</v>
      </c>
      <c r="AJ131" s="52">
        <f>AI131/'Multi-Family'!AF118</f>
        <v>-0.6366741938</v>
      </c>
      <c r="AK131" s="126">
        <f t="shared" si="145"/>
        <v>28775858</v>
      </c>
      <c r="AL131" s="115"/>
      <c r="AM131" s="115"/>
      <c r="AN131" s="115"/>
      <c r="AO131" s="115"/>
      <c r="AP131" s="115"/>
      <c r="AQ131" s="115"/>
      <c r="AR131" s="115"/>
      <c r="AS131" s="115"/>
      <c r="AT131" s="115"/>
      <c r="AU131" s="115"/>
      <c r="AV131" s="115"/>
      <c r="AW131" s="115"/>
      <c r="AX131" s="115"/>
      <c r="AY131" s="115"/>
      <c r="AZ131" s="115"/>
      <c r="BA131" s="115"/>
    </row>
    <row r="132" ht="12.75" customHeight="1">
      <c r="A132" s="36" t="s">
        <v>30</v>
      </c>
      <c r="B132" s="130">
        <v>2013.0</v>
      </c>
      <c r="C132" s="142">
        <v>0.0</v>
      </c>
      <c r="D132" s="143">
        <v>0.0</v>
      </c>
      <c r="E132" s="144">
        <v>0.0</v>
      </c>
      <c r="F132" s="145"/>
      <c r="G132" s="145"/>
      <c r="H132" s="145"/>
      <c r="I132" s="142">
        <v>3.0</v>
      </c>
      <c r="J132" s="143">
        <v>83.0</v>
      </c>
      <c r="K132" s="144">
        <v>5587823.0</v>
      </c>
      <c r="L132" s="142">
        <v>0.0</v>
      </c>
      <c r="M132" s="143">
        <v>0.0</v>
      </c>
      <c r="N132" s="144">
        <v>0.0</v>
      </c>
      <c r="O132" s="142">
        <v>0.0</v>
      </c>
      <c r="P132" s="143">
        <v>0.0</v>
      </c>
      <c r="Q132" s="144">
        <v>0.0</v>
      </c>
      <c r="R132" s="142">
        <v>0.0</v>
      </c>
      <c r="S132" s="143">
        <v>0.0</v>
      </c>
      <c r="T132" s="144">
        <v>0.0</v>
      </c>
      <c r="U132" s="142">
        <v>0.0</v>
      </c>
      <c r="V132" s="143">
        <v>0.0</v>
      </c>
      <c r="W132" s="144">
        <v>0.0</v>
      </c>
      <c r="X132" s="142">
        <v>0.0</v>
      </c>
      <c r="Y132" s="143">
        <v>0.0</v>
      </c>
      <c r="Z132" s="144">
        <v>0.0</v>
      </c>
      <c r="AA132" s="142">
        <v>0.0</v>
      </c>
      <c r="AB132" s="143">
        <v>0.0</v>
      </c>
      <c r="AC132" s="143">
        <v>0.0</v>
      </c>
      <c r="AD132" s="146">
        <f t="shared" ref="AD132:AF132" si="154">SUM(C132+I132+L132+O132+R132+U132+X132+AA132)</f>
        <v>3</v>
      </c>
      <c r="AE132" s="143">
        <f t="shared" si="154"/>
        <v>83</v>
      </c>
      <c r="AF132" s="147">
        <f t="shared" si="154"/>
        <v>5587823</v>
      </c>
      <c r="AG132" s="51">
        <f>AE132-'Multi-Family'!AE119</f>
        <v>11</v>
      </c>
      <c r="AH132" s="52">
        <f>AG132/'Multi-Family'!AE119</f>
        <v>0.1527777778</v>
      </c>
      <c r="AI132" s="53">
        <f>AF132-'Multi-Family'!AF119</f>
        <v>456879</v>
      </c>
      <c r="AJ132" s="52">
        <f>AI132/'Multi-Family'!AF119</f>
        <v>0.08904384846</v>
      </c>
      <c r="AK132" s="126">
        <f t="shared" si="145"/>
        <v>29232737</v>
      </c>
      <c r="AL132" s="115"/>
      <c r="AM132" s="115"/>
      <c r="AN132" s="115"/>
      <c r="AO132" s="115"/>
      <c r="AP132" s="115"/>
      <c r="AQ132" s="115"/>
      <c r="AR132" s="115"/>
      <c r="AS132" s="115"/>
      <c r="AT132" s="115"/>
      <c r="AU132" s="115"/>
      <c r="AV132" s="115"/>
      <c r="AW132" s="115"/>
      <c r="AX132" s="115"/>
      <c r="AY132" s="115"/>
      <c r="AZ132" s="115"/>
      <c r="BA132" s="115"/>
    </row>
    <row r="133" ht="12.75" customHeight="1">
      <c r="A133" s="149" t="s">
        <v>31</v>
      </c>
      <c r="B133" s="133">
        <v>2013.0</v>
      </c>
      <c r="C133" s="134">
        <f t="shared" ref="C133:E133" si="155">SUM(C121:C132)</f>
        <v>0</v>
      </c>
      <c r="D133" s="135">
        <f t="shared" si="155"/>
        <v>0</v>
      </c>
      <c r="E133" s="136">
        <f t="shared" si="155"/>
        <v>0</v>
      </c>
      <c r="F133" s="137"/>
      <c r="G133" s="137"/>
      <c r="H133" s="137"/>
      <c r="I133" s="134">
        <f t="shared" ref="I133:AG133" si="156">SUM(I121:I132)</f>
        <v>46</v>
      </c>
      <c r="J133" s="135">
        <f t="shared" si="156"/>
        <v>1195</v>
      </c>
      <c r="K133" s="136">
        <f t="shared" si="156"/>
        <v>83826591</v>
      </c>
      <c r="L133" s="134">
        <f t="shared" si="156"/>
        <v>19</v>
      </c>
      <c r="M133" s="135">
        <f t="shared" si="156"/>
        <v>410</v>
      </c>
      <c r="N133" s="136">
        <f t="shared" si="156"/>
        <v>31975850</v>
      </c>
      <c r="O133" s="134">
        <f t="shared" si="156"/>
        <v>0</v>
      </c>
      <c r="P133" s="135">
        <f t="shared" si="156"/>
        <v>0</v>
      </c>
      <c r="Q133" s="136">
        <f t="shared" si="156"/>
        <v>0</v>
      </c>
      <c r="R133" s="134">
        <f t="shared" si="156"/>
        <v>0</v>
      </c>
      <c r="S133" s="135">
        <f t="shared" si="156"/>
        <v>0</v>
      </c>
      <c r="T133" s="136">
        <f t="shared" si="156"/>
        <v>0</v>
      </c>
      <c r="U133" s="134">
        <f t="shared" si="156"/>
        <v>0</v>
      </c>
      <c r="V133" s="135">
        <f t="shared" si="156"/>
        <v>0</v>
      </c>
      <c r="W133" s="136">
        <f t="shared" si="156"/>
        <v>0</v>
      </c>
      <c r="X133" s="134">
        <f t="shared" si="156"/>
        <v>0</v>
      </c>
      <c r="Y133" s="135">
        <f t="shared" si="156"/>
        <v>0</v>
      </c>
      <c r="Z133" s="136">
        <f t="shared" si="156"/>
        <v>0</v>
      </c>
      <c r="AA133" s="134">
        <f t="shared" si="156"/>
        <v>0</v>
      </c>
      <c r="AB133" s="135">
        <f t="shared" si="156"/>
        <v>0</v>
      </c>
      <c r="AC133" s="135">
        <f t="shared" si="156"/>
        <v>0</v>
      </c>
      <c r="AD133" s="138">
        <f t="shared" si="156"/>
        <v>65</v>
      </c>
      <c r="AE133" s="135">
        <f t="shared" si="156"/>
        <v>1605</v>
      </c>
      <c r="AF133" s="139">
        <f t="shared" si="156"/>
        <v>115802441</v>
      </c>
      <c r="AG133" s="54">
        <f t="shared" si="156"/>
        <v>380</v>
      </c>
      <c r="AH133" s="55">
        <f>AG133/'Multi-Family'!AE120</f>
        <v>0.3102040816</v>
      </c>
      <c r="AI133" s="56">
        <f>SUM(AI121:AI132)</f>
        <v>29232737</v>
      </c>
      <c r="AJ133" s="55">
        <f>AI133/'Multi-Family'!AF120</f>
        <v>0.3376786064</v>
      </c>
      <c r="AK133" s="129">
        <f t="shared" ref="AK133:AK134" si="158">AI133</f>
        <v>29232737</v>
      </c>
      <c r="AL133" s="115"/>
      <c r="AM133" s="115"/>
      <c r="AN133" s="115"/>
      <c r="AO133" s="115"/>
      <c r="AP133" s="115"/>
      <c r="AQ133" s="115"/>
      <c r="AR133" s="115"/>
      <c r="AS133" s="115"/>
      <c r="AT133" s="115"/>
      <c r="AU133" s="115"/>
      <c r="AV133" s="115"/>
      <c r="AW133" s="115"/>
      <c r="AX133" s="115"/>
      <c r="AY133" s="115"/>
      <c r="AZ133" s="115"/>
      <c r="BA133" s="115"/>
    </row>
    <row r="134" ht="12.75" customHeight="1">
      <c r="A134" s="105" t="s">
        <v>19</v>
      </c>
      <c r="B134" s="130">
        <v>2014.0</v>
      </c>
      <c r="C134" s="142">
        <v>0.0</v>
      </c>
      <c r="D134" s="143">
        <v>0.0</v>
      </c>
      <c r="E134" s="144">
        <v>0.0</v>
      </c>
      <c r="F134" s="145"/>
      <c r="G134" s="145"/>
      <c r="H134" s="145"/>
      <c r="I134" s="142">
        <v>2.0</v>
      </c>
      <c r="J134" s="143">
        <v>79.0</v>
      </c>
      <c r="K134" s="144">
        <v>6371435.0</v>
      </c>
      <c r="L134" s="142">
        <v>0.0</v>
      </c>
      <c r="M134" s="143">
        <v>0.0</v>
      </c>
      <c r="N134" s="144">
        <v>0.0</v>
      </c>
      <c r="O134" s="142">
        <v>0.0</v>
      </c>
      <c r="P134" s="143">
        <v>0.0</v>
      </c>
      <c r="Q134" s="144">
        <v>0.0</v>
      </c>
      <c r="R134" s="142">
        <v>0.0</v>
      </c>
      <c r="S134" s="143">
        <v>0.0</v>
      </c>
      <c r="T134" s="144">
        <v>0.0</v>
      </c>
      <c r="U134" s="142">
        <v>0.0</v>
      </c>
      <c r="V134" s="143">
        <v>0.0</v>
      </c>
      <c r="W134" s="144">
        <v>0.0</v>
      </c>
      <c r="X134" s="142">
        <v>0.0</v>
      </c>
      <c r="Y134" s="143">
        <v>0.0</v>
      </c>
      <c r="Z134" s="144">
        <v>0.0</v>
      </c>
      <c r="AA134" s="142">
        <v>0.0</v>
      </c>
      <c r="AB134" s="143">
        <v>0.0</v>
      </c>
      <c r="AC134" s="143">
        <v>0.0</v>
      </c>
      <c r="AD134" s="146">
        <f t="shared" ref="AD134:AF134" si="157">SUM(C134+I134+L134+O134+R134+U134+X134+AA134)</f>
        <v>2</v>
      </c>
      <c r="AE134" s="143">
        <f t="shared" si="157"/>
        <v>79</v>
      </c>
      <c r="AF134" s="147">
        <f t="shared" si="157"/>
        <v>6371435</v>
      </c>
      <c r="AG134" s="51">
        <f>AE134-'Multi-Family'!AE121</f>
        <v>79</v>
      </c>
      <c r="AH134" s="52" t="str">
        <f>AG134/'Multi-Family'!AE121</f>
        <v>#DIV/0!</v>
      </c>
      <c r="AI134" s="53">
        <f>AF134-'Multi-Family'!AF121</f>
        <v>6371435</v>
      </c>
      <c r="AJ134" s="52" t="str">
        <f>AI134/'Multi-Family'!AF121</f>
        <v>#DIV/0!</v>
      </c>
      <c r="AK134" s="126">
        <f t="shared" si="158"/>
        <v>6371435</v>
      </c>
      <c r="AL134" s="115"/>
      <c r="AM134" s="108">
        <f t="array" ref="AM134:AX135">TRANSPOSE(AE134:AF145)</f>
        <v>79</v>
      </c>
      <c r="AN134" s="108">
        <v>137.0</v>
      </c>
      <c r="AO134" s="108">
        <v>184.0</v>
      </c>
      <c r="AP134" s="108">
        <v>240.0</v>
      </c>
      <c r="AQ134" s="108">
        <v>0.0</v>
      </c>
      <c r="AR134" s="108">
        <v>312.0</v>
      </c>
      <c r="AS134" s="108">
        <v>0.0</v>
      </c>
      <c r="AT134" s="108">
        <v>49.0</v>
      </c>
      <c r="AU134" s="108">
        <v>36.0</v>
      </c>
      <c r="AV134" s="108">
        <v>0.0</v>
      </c>
      <c r="AW134" s="108">
        <v>424.0</v>
      </c>
      <c r="AX134" s="108">
        <v>189.0</v>
      </c>
      <c r="AY134" s="115"/>
      <c r="AZ134" s="115"/>
      <c r="BA134" s="115"/>
    </row>
    <row r="135" ht="12.75" customHeight="1">
      <c r="A135" s="36" t="s">
        <v>20</v>
      </c>
      <c r="B135" s="130">
        <v>2014.0</v>
      </c>
      <c r="C135" s="142">
        <v>0.0</v>
      </c>
      <c r="D135" s="143">
        <v>0.0</v>
      </c>
      <c r="E135" s="144">
        <v>0.0</v>
      </c>
      <c r="F135" s="145"/>
      <c r="G135" s="145"/>
      <c r="H135" s="145"/>
      <c r="I135" s="142">
        <v>1.0</v>
      </c>
      <c r="J135" s="143">
        <v>90.0</v>
      </c>
      <c r="K135" s="144">
        <v>6753320.0</v>
      </c>
      <c r="L135" s="142">
        <v>3.0</v>
      </c>
      <c r="M135" s="143">
        <v>47.0</v>
      </c>
      <c r="N135" s="144">
        <v>5590368.0</v>
      </c>
      <c r="O135" s="142">
        <v>0.0</v>
      </c>
      <c r="P135" s="143">
        <v>0.0</v>
      </c>
      <c r="Q135" s="144">
        <v>0.0</v>
      </c>
      <c r="R135" s="142">
        <v>0.0</v>
      </c>
      <c r="S135" s="143">
        <v>0.0</v>
      </c>
      <c r="T135" s="144">
        <v>0.0</v>
      </c>
      <c r="U135" s="142">
        <v>0.0</v>
      </c>
      <c r="V135" s="143">
        <v>0.0</v>
      </c>
      <c r="W135" s="144">
        <v>0.0</v>
      </c>
      <c r="X135" s="142">
        <v>0.0</v>
      </c>
      <c r="Y135" s="143">
        <v>0.0</v>
      </c>
      <c r="Z135" s="144">
        <v>0.0</v>
      </c>
      <c r="AA135" s="142">
        <v>0.0</v>
      </c>
      <c r="AB135" s="143">
        <v>0.0</v>
      </c>
      <c r="AC135" s="143">
        <v>0.0</v>
      </c>
      <c r="AD135" s="146">
        <f t="shared" ref="AD135:AF135" si="159">SUM(C135+I135+L135+O135+R135+U135+X135+AA135)</f>
        <v>4</v>
      </c>
      <c r="AE135" s="143">
        <f t="shared" si="159"/>
        <v>137</v>
      </c>
      <c r="AF135" s="147">
        <f t="shared" si="159"/>
        <v>12343688</v>
      </c>
      <c r="AG135" s="51">
        <f>AE135-'Multi-Family'!AE122</f>
        <v>97</v>
      </c>
      <c r="AH135" s="52">
        <f>AG135/'Multi-Family'!AE122</f>
        <v>2.425</v>
      </c>
      <c r="AI135" s="53">
        <f>AF135-'Multi-Family'!AF122</f>
        <v>9525516</v>
      </c>
      <c r="AJ135" s="52">
        <f>AI135/'Multi-Family'!AF122</f>
        <v>3.380033582</v>
      </c>
      <c r="AK135" s="126">
        <f t="shared" ref="AK135:AK145" si="161">AK134+AI135</f>
        <v>15896951</v>
      </c>
      <c r="AL135" s="115"/>
      <c r="AM135" s="108">
        <v>6371435.0</v>
      </c>
      <c r="AN135" s="108">
        <v>1.2343688E7</v>
      </c>
      <c r="AO135" s="108">
        <v>1.3034971E7</v>
      </c>
      <c r="AP135" s="108">
        <v>1.641618E7</v>
      </c>
      <c r="AQ135" s="108">
        <v>0.0</v>
      </c>
      <c r="AR135" s="108">
        <v>3.5482193E7</v>
      </c>
      <c r="AS135" s="108">
        <v>0.0</v>
      </c>
      <c r="AT135" s="108">
        <v>4948238.0</v>
      </c>
      <c r="AU135" s="108">
        <v>2160108.0</v>
      </c>
      <c r="AV135" s="108">
        <v>2465000.0</v>
      </c>
      <c r="AW135" s="108">
        <v>3.7294826E7</v>
      </c>
      <c r="AX135" s="108">
        <v>1.8186933E7</v>
      </c>
      <c r="AY135" s="115"/>
      <c r="AZ135" s="115"/>
      <c r="BA135" s="115"/>
    </row>
    <row r="136" ht="12.75" customHeight="1">
      <c r="A136" s="36" t="s">
        <v>21</v>
      </c>
      <c r="B136" s="130">
        <v>2014.0</v>
      </c>
      <c r="C136" s="142">
        <v>0.0</v>
      </c>
      <c r="D136" s="143">
        <v>0.0</v>
      </c>
      <c r="E136" s="144">
        <v>0.0</v>
      </c>
      <c r="F136" s="145"/>
      <c r="G136" s="145"/>
      <c r="H136" s="145"/>
      <c r="I136" s="142">
        <v>13.0</v>
      </c>
      <c r="J136" s="143">
        <v>184.0</v>
      </c>
      <c r="K136" s="144">
        <v>1.3034971E7</v>
      </c>
      <c r="L136" s="142">
        <v>0.0</v>
      </c>
      <c r="M136" s="143">
        <v>0.0</v>
      </c>
      <c r="N136" s="144">
        <v>0.0</v>
      </c>
      <c r="O136" s="142">
        <v>0.0</v>
      </c>
      <c r="P136" s="143">
        <v>0.0</v>
      </c>
      <c r="Q136" s="144">
        <v>0.0</v>
      </c>
      <c r="R136" s="142">
        <v>0.0</v>
      </c>
      <c r="S136" s="143">
        <v>0.0</v>
      </c>
      <c r="T136" s="144">
        <v>0.0</v>
      </c>
      <c r="U136" s="142">
        <v>0.0</v>
      </c>
      <c r="V136" s="143">
        <v>0.0</v>
      </c>
      <c r="W136" s="144">
        <v>0.0</v>
      </c>
      <c r="X136" s="142">
        <v>0.0</v>
      </c>
      <c r="Y136" s="143">
        <v>0.0</v>
      </c>
      <c r="Z136" s="144">
        <v>0.0</v>
      </c>
      <c r="AA136" s="142">
        <v>0.0</v>
      </c>
      <c r="AB136" s="143">
        <v>0.0</v>
      </c>
      <c r="AC136" s="143">
        <v>0.0</v>
      </c>
      <c r="AD136" s="146">
        <f t="shared" ref="AD136:AF136" si="160">SUM(C136+I136+L136+O136+R136+U136+X136+AA136)</f>
        <v>13</v>
      </c>
      <c r="AE136" s="143">
        <f t="shared" si="160"/>
        <v>184</v>
      </c>
      <c r="AF136" s="147">
        <f t="shared" si="160"/>
        <v>13034971</v>
      </c>
      <c r="AG136" s="51">
        <f>AE136-'Multi-Family'!AE123</f>
        <v>74</v>
      </c>
      <c r="AH136" s="52">
        <f>AG136/'Multi-Family'!AE123</f>
        <v>0.6727272727</v>
      </c>
      <c r="AI136" s="53">
        <f>AF136-'Multi-Family'!AF123</f>
        <v>6678479</v>
      </c>
      <c r="AJ136" s="52">
        <f>AI136/'Multi-Family'!AF123</f>
        <v>1.050654827</v>
      </c>
      <c r="AK136" s="126">
        <f t="shared" si="161"/>
        <v>22575430</v>
      </c>
      <c r="AL136" s="115"/>
      <c r="AM136" s="150">
        <f t="shared" ref="AM136:AX136" si="162">AM135/$AM$150</f>
        <v>6.371435</v>
      </c>
      <c r="AN136" s="150">
        <f t="shared" si="162"/>
        <v>12.343688</v>
      </c>
      <c r="AO136" s="150">
        <f t="shared" si="162"/>
        <v>13.034971</v>
      </c>
      <c r="AP136" s="150">
        <f t="shared" si="162"/>
        <v>16.41618</v>
      </c>
      <c r="AQ136" s="150">
        <f t="shared" si="162"/>
        <v>0</v>
      </c>
      <c r="AR136" s="150">
        <f t="shared" si="162"/>
        <v>35.482193</v>
      </c>
      <c r="AS136" s="150">
        <f t="shared" si="162"/>
        <v>0</v>
      </c>
      <c r="AT136" s="150">
        <f t="shared" si="162"/>
        <v>4.948238</v>
      </c>
      <c r="AU136" s="150">
        <f t="shared" si="162"/>
        <v>2.160108</v>
      </c>
      <c r="AV136" s="150">
        <f t="shared" si="162"/>
        <v>2.465</v>
      </c>
      <c r="AW136" s="150">
        <f t="shared" si="162"/>
        <v>37.294826</v>
      </c>
      <c r="AX136" s="150">
        <f t="shared" si="162"/>
        <v>18.186933</v>
      </c>
      <c r="AY136" s="115"/>
      <c r="AZ136" s="115"/>
      <c r="BA136" s="115"/>
    </row>
    <row r="137" ht="12.75" customHeight="1">
      <c r="A137" s="36" t="s">
        <v>22</v>
      </c>
      <c r="B137" s="130">
        <v>2014.0</v>
      </c>
      <c r="C137" s="142">
        <v>2.0</v>
      </c>
      <c r="D137" s="143">
        <v>2.0</v>
      </c>
      <c r="E137" s="144">
        <v>155587.0</v>
      </c>
      <c r="F137" s="145"/>
      <c r="G137" s="145"/>
      <c r="H137" s="145"/>
      <c r="I137" s="142">
        <v>6.0</v>
      </c>
      <c r="J137" s="143">
        <v>238.0</v>
      </c>
      <c r="K137" s="144">
        <v>1.6260593E7</v>
      </c>
      <c r="L137" s="142">
        <v>0.0</v>
      </c>
      <c r="M137" s="143">
        <v>0.0</v>
      </c>
      <c r="N137" s="144">
        <v>0.0</v>
      </c>
      <c r="O137" s="142">
        <v>0.0</v>
      </c>
      <c r="P137" s="143">
        <v>0.0</v>
      </c>
      <c r="Q137" s="144">
        <v>0.0</v>
      </c>
      <c r="R137" s="142">
        <v>0.0</v>
      </c>
      <c r="S137" s="143">
        <v>0.0</v>
      </c>
      <c r="T137" s="144">
        <v>0.0</v>
      </c>
      <c r="U137" s="142">
        <v>0.0</v>
      </c>
      <c r="V137" s="143">
        <v>0.0</v>
      </c>
      <c r="W137" s="144">
        <v>0.0</v>
      </c>
      <c r="X137" s="142">
        <v>0.0</v>
      </c>
      <c r="Y137" s="143">
        <v>0.0</v>
      </c>
      <c r="Z137" s="144">
        <v>0.0</v>
      </c>
      <c r="AA137" s="142">
        <v>0.0</v>
      </c>
      <c r="AB137" s="143">
        <v>0.0</v>
      </c>
      <c r="AC137" s="143">
        <v>0.0</v>
      </c>
      <c r="AD137" s="146">
        <f t="shared" ref="AD137:AF137" si="163">SUM(C137+I137+L137+O137+R137+U137+X137+AA137)</f>
        <v>8</v>
      </c>
      <c r="AE137" s="143">
        <f t="shared" si="163"/>
        <v>240</v>
      </c>
      <c r="AF137" s="147">
        <f t="shared" si="163"/>
        <v>16416180</v>
      </c>
      <c r="AG137" s="51">
        <f>AE137-'Multi-Family'!AE124</f>
        <v>-331</v>
      </c>
      <c r="AH137" s="52">
        <f>AG137/'Multi-Family'!AE124</f>
        <v>-0.5796847636</v>
      </c>
      <c r="AI137" s="53">
        <f>AF137-'Multi-Family'!AF124</f>
        <v>-24865133</v>
      </c>
      <c r="AJ137" s="52">
        <f>AI137/'Multi-Family'!AF124</f>
        <v>-0.6023338696</v>
      </c>
      <c r="AK137" s="126">
        <f t="shared" si="161"/>
        <v>-2289703</v>
      </c>
      <c r="AL137" s="115"/>
      <c r="AM137" s="58">
        <v>1000000.0</v>
      </c>
      <c r="AN137" s="38"/>
      <c r="AO137" s="38"/>
      <c r="AP137" s="38"/>
      <c r="AQ137" s="38"/>
      <c r="AR137" s="38"/>
      <c r="AS137" s="38"/>
      <c r="AT137" s="38"/>
      <c r="AU137" s="38"/>
      <c r="AV137" s="38"/>
      <c r="AW137" s="38"/>
      <c r="AX137" s="38"/>
      <c r="AY137" s="115"/>
      <c r="AZ137" s="115"/>
      <c r="BA137" s="115"/>
    </row>
    <row r="138" ht="12.75" customHeight="1">
      <c r="A138" s="36" t="s">
        <v>23</v>
      </c>
      <c r="B138" s="130">
        <v>2014.0</v>
      </c>
      <c r="C138" s="142">
        <v>0.0</v>
      </c>
      <c r="D138" s="143">
        <v>0.0</v>
      </c>
      <c r="E138" s="144">
        <v>0.0</v>
      </c>
      <c r="F138" s="145"/>
      <c r="G138" s="145"/>
      <c r="H138" s="145"/>
      <c r="I138" s="142">
        <v>0.0</v>
      </c>
      <c r="J138" s="143">
        <v>0.0</v>
      </c>
      <c r="K138" s="144">
        <v>0.0</v>
      </c>
      <c r="L138" s="142">
        <v>0.0</v>
      </c>
      <c r="M138" s="143">
        <v>0.0</v>
      </c>
      <c r="N138" s="144">
        <v>0.0</v>
      </c>
      <c r="O138" s="142">
        <v>0.0</v>
      </c>
      <c r="P138" s="143">
        <v>0.0</v>
      </c>
      <c r="Q138" s="144">
        <v>0.0</v>
      </c>
      <c r="R138" s="142">
        <v>0.0</v>
      </c>
      <c r="S138" s="143">
        <v>0.0</v>
      </c>
      <c r="T138" s="144">
        <v>0.0</v>
      </c>
      <c r="U138" s="142">
        <v>0.0</v>
      </c>
      <c r="V138" s="143">
        <v>0.0</v>
      </c>
      <c r="W138" s="144">
        <v>0.0</v>
      </c>
      <c r="X138" s="142">
        <v>0.0</v>
      </c>
      <c r="Y138" s="143">
        <v>0.0</v>
      </c>
      <c r="Z138" s="144">
        <v>0.0</v>
      </c>
      <c r="AA138" s="142">
        <v>0.0</v>
      </c>
      <c r="AB138" s="143">
        <v>0.0</v>
      </c>
      <c r="AC138" s="143">
        <v>0.0</v>
      </c>
      <c r="AD138" s="146">
        <f t="shared" ref="AD138:AF138" si="164">SUM(C138+I138+L138+O138+R138+U138+X138+AA138)</f>
        <v>0</v>
      </c>
      <c r="AE138" s="143">
        <f t="shared" si="164"/>
        <v>0</v>
      </c>
      <c r="AF138" s="147">
        <f t="shared" si="164"/>
        <v>0</v>
      </c>
      <c r="AG138" s="51">
        <f>AE138-'Multi-Family'!AE125</f>
        <v>0</v>
      </c>
      <c r="AH138" s="52" t="str">
        <f>AG138/'Multi-Family'!AE125</f>
        <v>#DIV/0!</v>
      </c>
      <c r="AI138" s="53">
        <f>AF138-'Multi-Family'!AF125</f>
        <v>0</v>
      </c>
      <c r="AJ138" s="52" t="str">
        <f>AI138/'Multi-Family'!AF125</f>
        <v>#DIV/0!</v>
      </c>
      <c r="AK138" s="126">
        <f t="shared" si="161"/>
        <v>-2289703</v>
      </c>
      <c r="AL138" s="115"/>
      <c r="AM138" s="115"/>
      <c r="AN138" s="115"/>
      <c r="AO138" s="115"/>
      <c r="AP138" s="115"/>
      <c r="AQ138" s="115"/>
      <c r="AR138" s="115"/>
      <c r="AS138" s="115"/>
      <c r="AT138" s="115"/>
      <c r="AU138" s="115"/>
      <c r="AV138" s="115"/>
      <c r="AW138" s="115"/>
      <c r="AX138" s="115"/>
      <c r="AY138" s="115"/>
      <c r="AZ138" s="115"/>
      <c r="BA138" s="115"/>
    </row>
    <row r="139" ht="12.75" customHeight="1">
      <c r="A139" s="36" t="s">
        <v>32</v>
      </c>
      <c r="B139" s="130">
        <v>2014.0</v>
      </c>
      <c r="C139" s="142">
        <v>0.0</v>
      </c>
      <c r="D139" s="143">
        <v>0.0</v>
      </c>
      <c r="E139" s="144">
        <v>0.0</v>
      </c>
      <c r="F139" s="145"/>
      <c r="G139" s="145"/>
      <c r="H139" s="145"/>
      <c r="I139" s="142">
        <v>1.0</v>
      </c>
      <c r="J139" s="143">
        <v>72.0</v>
      </c>
      <c r="K139" s="144">
        <v>5327761.0</v>
      </c>
      <c r="L139" s="142">
        <v>10.0</v>
      </c>
      <c r="M139" s="143">
        <v>240.0</v>
      </c>
      <c r="N139" s="144">
        <v>3.0154432E7</v>
      </c>
      <c r="O139" s="142">
        <v>0.0</v>
      </c>
      <c r="P139" s="143">
        <v>0.0</v>
      </c>
      <c r="Q139" s="144">
        <v>0.0</v>
      </c>
      <c r="R139" s="142">
        <v>0.0</v>
      </c>
      <c r="S139" s="143">
        <v>0.0</v>
      </c>
      <c r="T139" s="144">
        <v>0.0</v>
      </c>
      <c r="U139" s="142">
        <v>0.0</v>
      </c>
      <c r="V139" s="143">
        <v>0.0</v>
      </c>
      <c r="W139" s="144">
        <v>0.0</v>
      </c>
      <c r="X139" s="142">
        <v>0.0</v>
      </c>
      <c r="Y139" s="143">
        <v>0.0</v>
      </c>
      <c r="Z139" s="144">
        <v>0.0</v>
      </c>
      <c r="AA139" s="142">
        <v>0.0</v>
      </c>
      <c r="AB139" s="143">
        <v>0.0</v>
      </c>
      <c r="AC139" s="143">
        <v>0.0</v>
      </c>
      <c r="AD139" s="146">
        <f t="shared" ref="AD139:AF139" si="165">SUM(C139+I139+L139+O139+R139+U139+X139+AA139)</f>
        <v>11</v>
      </c>
      <c r="AE139" s="143">
        <f t="shared" si="165"/>
        <v>312</v>
      </c>
      <c r="AF139" s="147">
        <f t="shared" si="165"/>
        <v>35482193</v>
      </c>
      <c r="AG139" s="51">
        <f>AE139-'Multi-Family'!AE126</f>
        <v>208</v>
      </c>
      <c r="AH139" s="52">
        <f>AG139/'Multi-Family'!AE126</f>
        <v>2</v>
      </c>
      <c r="AI139" s="53">
        <f>AF139-'Multi-Family'!AF126</f>
        <v>25319148</v>
      </c>
      <c r="AJ139" s="52">
        <f>AI139/'Multi-Family'!AF126</f>
        <v>2.491295473</v>
      </c>
      <c r="AK139" s="126">
        <f t="shared" si="161"/>
        <v>23029445</v>
      </c>
      <c r="AL139" s="115"/>
      <c r="AM139" s="115"/>
      <c r="AN139" s="115"/>
      <c r="AO139" s="115"/>
      <c r="AP139" s="115"/>
      <c r="AQ139" s="115"/>
      <c r="AR139" s="115"/>
      <c r="AS139" s="115"/>
      <c r="AT139" s="115"/>
      <c r="AU139" s="115"/>
      <c r="AV139" s="115"/>
      <c r="AW139" s="115"/>
      <c r="AX139" s="115"/>
      <c r="AY139" s="115"/>
      <c r="AZ139" s="115"/>
      <c r="BA139" s="115"/>
    </row>
    <row r="140" ht="12.75" customHeight="1">
      <c r="A140" s="36" t="s">
        <v>25</v>
      </c>
      <c r="B140" s="130">
        <v>2014.0</v>
      </c>
      <c r="C140" s="142">
        <v>0.0</v>
      </c>
      <c r="D140" s="143">
        <v>0.0</v>
      </c>
      <c r="E140" s="144">
        <v>0.0</v>
      </c>
      <c r="F140" s="145"/>
      <c r="G140" s="145"/>
      <c r="H140" s="145"/>
      <c r="I140" s="142">
        <v>0.0</v>
      </c>
      <c r="J140" s="143">
        <v>0.0</v>
      </c>
      <c r="K140" s="144">
        <v>0.0</v>
      </c>
      <c r="L140" s="142">
        <v>0.0</v>
      </c>
      <c r="M140" s="143">
        <v>0.0</v>
      </c>
      <c r="N140" s="144">
        <v>0.0</v>
      </c>
      <c r="O140" s="142">
        <v>0.0</v>
      </c>
      <c r="P140" s="143">
        <v>0.0</v>
      </c>
      <c r="Q140" s="144">
        <v>0.0</v>
      </c>
      <c r="R140" s="142">
        <v>0.0</v>
      </c>
      <c r="S140" s="143">
        <v>0.0</v>
      </c>
      <c r="T140" s="144">
        <v>0.0</v>
      </c>
      <c r="U140" s="142">
        <v>0.0</v>
      </c>
      <c r="V140" s="143">
        <v>0.0</v>
      </c>
      <c r="W140" s="144">
        <v>0.0</v>
      </c>
      <c r="X140" s="142">
        <v>0.0</v>
      </c>
      <c r="Y140" s="143">
        <v>0.0</v>
      </c>
      <c r="Z140" s="144">
        <v>0.0</v>
      </c>
      <c r="AA140" s="142">
        <v>0.0</v>
      </c>
      <c r="AB140" s="143">
        <v>0.0</v>
      </c>
      <c r="AC140" s="143">
        <v>0.0</v>
      </c>
      <c r="AD140" s="146">
        <f t="shared" ref="AD140:AF140" si="166">SUM(C140+I140+L140+O140+R140+U140+X140+AA140)</f>
        <v>0</v>
      </c>
      <c r="AE140" s="143">
        <f t="shared" si="166"/>
        <v>0</v>
      </c>
      <c r="AF140" s="147">
        <f t="shared" si="166"/>
        <v>0</v>
      </c>
      <c r="AG140" s="51">
        <f>AE140-'Multi-Family'!AE127</f>
        <v>-210</v>
      </c>
      <c r="AH140" s="52">
        <f>AG140/'Multi-Family'!AE127</f>
        <v>-1</v>
      </c>
      <c r="AI140" s="53">
        <f>AF140-'Multi-Family'!AF127</f>
        <v>-14915096</v>
      </c>
      <c r="AJ140" s="52">
        <f>AI140/'Multi-Family'!AF127</f>
        <v>-1</v>
      </c>
      <c r="AK140" s="126">
        <f t="shared" si="161"/>
        <v>8114349</v>
      </c>
      <c r="AL140" s="115"/>
      <c r="AM140" s="115"/>
      <c r="AN140" s="115"/>
      <c r="AO140" s="115"/>
      <c r="AP140" s="115"/>
      <c r="AQ140" s="115"/>
      <c r="AR140" s="115"/>
      <c r="AS140" s="115"/>
      <c r="AT140" s="115"/>
      <c r="AU140" s="115"/>
      <c r="AV140" s="115"/>
      <c r="AW140" s="115"/>
      <c r="AX140" s="115"/>
      <c r="AY140" s="115"/>
      <c r="AZ140" s="115"/>
      <c r="BA140" s="115"/>
    </row>
    <row r="141" ht="12.75" customHeight="1">
      <c r="A141" s="36" t="s">
        <v>26</v>
      </c>
      <c r="B141" s="130">
        <v>2014.0</v>
      </c>
      <c r="C141" s="142">
        <v>0.0</v>
      </c>
      <c r="D141" s="143">
        <v>0.0</v>
      </c>
      <c r="E141" s="144">
        <v>0.0</v>
      </c>
      <c r="F141" s="145"/>
      <c r="G141" s="145"/>
      <c r="H141" s="145"/>
      <c r="I141" s="142">
        <v>1.0</v>
      </c>
      <c r="J141" s="143">
        <v>49.0</v>
      </c>
      <c r="K141" s="144">
        <v>4948238.0</v>
      </c>
      <c r="L141" s="142">
        <v>0.0</v>
      </c>
      <c r="M141" s="143">
        <v>0.0</v>
      </c>
      <c r="N141" s="144">
        <v>0.0</v>
      </c>
      <c r="O141" s="142">
        <v>0.0</v>
      </c>
      <c r="P141" s="143">
        <v>0.0</v>
      </c>
      <c r="Q141" s="144">
        <v>0.0</v>
      </c>
      <c r="R141" s="142">
        <v>0.0</v>
      </c>
      <c r="S141" s="143">
        <v>0.0</v>
      </c>
      <c r="T141" s="144">
        <v>0.0</v>
      </c>
      <c r="U141" s="142">
        <v>0.0</v>
      </c>
      <c r="V141" s="143">
        <v>0.0</v>
      </c>
      <c r="W141" s="144">
        <v>0.0</v>
      </c>
      <c r="X141" s="142">
        <v>0.0</v>
      </c>
      <c r="Y141" s="143">
        <v>0.0</v>
      </c>
      <c r="Z141" s="144">
        <v>0.0</v>
      </c>
      <c r="AA141" s="142">
        <v>0.0</v>
      </c>
      <c r="AB141" s="143">
        <v>0.0</v>
      </c>
      <c r="AC141" s="143">
        <v>0.0</v>
      </c>
      <c r="AD141" s="146">
        <f t="shared" ref="AD141:AF141" si="167">SUM(C141+I141+L141+O141+R141+U141+X141+AA141)</f>
        <v>1</v>
      </c>
      <c r="AE141" s="143">
        <f t="shared" si="167"/>
        <v>49</v>
      </c>
      <c r="AF141" s="147">
        <f t="shared" si="167"/>
        <v>4948238</v>
      </c>
      <c r="AG141" s="51">
        <f>AE141-'Multi-Family'!AE128</f>
        <v>-93</v>
      </c>
      <c r="AH141" s="52">
        <f>AG141/'Multi-Family'!AE128</f>
        <v>-0.6549295775</v>
      </c>
      <c r="AI141" s="53">
        <f>AF141-'Multi-Family'!AF128</f>
        <v>-4929530</v>
      </c>
      <c r="AJ141" s="52">
        <f>AI141/'Multi-Family'!AF128</f>
        <v>-0.4990530249</v>
      </c>
      <c r="AK141" s="126">
        <f t="shared" si="161"/>
        <v>3184819</v>
      </c>
      <c r="AL141" s="115"/>
      <c r="AM141" s="115"/>
      <c r="AN141" s="115"/>
      <c r="AO141" s="115"/>
      <c r="AP141" s="115"/>
      <c r="AQ141" s="115"/>
      <c r="AR141" s="115"/>
      <c r="AS141" s="115"/>
      <c r="AT141" s="115"/>
      <c r="AU141" s="115"/>
      <c r="AV141" s="115"/>
      <c r="AW141" s="115"/>
      <c r="AX141" s="115"/>
      <c r="AY141" s="115"/>
      <c r="AZ141" s="115"/>
      <c r="BA141" s="115"/>
    </row>
    <row r="142" ht="12.75" customHeight="1">
      <c r="A142" s="36" t="s">
        <v>27</v>
      </c>
      <c r="B142" s="130">
        <v>2014.0</v>
      </c>
      <c r="C142" s="142">
        <v>0.0</v>
      </c>
      <c r="D142" s="143">
        <v>0.0</v>
      </c>
      <c r="E142" s="144">
        <v>0.0</v>
      </c>
      <c r="F142" s="145"/>
      <c r="G142" s="145"/>
      <c r="H142" s="145"/>
      <c r="I142" s="142">
        <v>2.0</v>
      </c>
      <c r="J142" s="143">
        <v>36.0</v>
      </c>
      <c r="K142" s="144">
        <v>2160108.0</v>
      </c>
      <c r="L142" s="142">
        <v>0.0</v>
      </c>
      <c r="M142" s="143">
        <v>0.0</v>
      </c>
      <c r="N142" s="144">
        <v>0.0</v>
      </c>
      <c r="O142" s="142">
        <v>0.0</v>
      </c>
      <c r="P142" s="143">
        <v>0.0</v>
      </c>
      <c r="Q142" s="144">
        <v>0.0</v>
      </c>
      <c r="R142" s="142">
        <v>0.0</v>
      </c>
      <c r="S142" s="143">
        <v>0.0</v>
      </c>
      <c r="T142" s="144">
        <v>0.0</v>
      </c>
      <c r="U142" s="142">
        <v>0.0</v>
      </c>
      <c r="V142" s="143">
        <v>0.0</v>
      </c>
      <c r="W142" s="144">
        <v>0.0</v>
      </c>
      <c r="X142" s="142">
        <v>0.0</v>
      </c>
      <c r="Y142" s="143">
        <v>0.0</v>
      </c>
      <c r="Z142" s="144">
        <v>0.0</v>
      </c>
      <c r="AA142" s="142">
        <v>0.0</v>
      </c>
      <c r="AB142" s="143">
        <v>0.0</v>
      </c>
      <c r="AC142" s="143">
        <v>0.0</v>
      </c>
      <c r="AD142" s="146">
        <f t="shared" ref="AD142:AF142" si="168">SUM(C142+I142+L142+O142+R142+U142+X142+AA142)</f>
        <v>2</v>
      </c>
      <c r="AE142" s="143">
        <f t="shared" si="168"/>
        <v>36</v>
      </c>
      <c r="AF142" s="147">
        <f t="shared" si="168"/>
        <v>2160108</v>
      </c>
      <c r="AG142" s="51">
        <f>AE142-'Multi-Family'!AE129</f>
        <v>-172</v>
      </c>
      <c r="AH142" s="52">
        <f>AG142/'Multi-Family'!AE129</f>
        <v>-0.8269230769</v>
      </c>
      <c r="AI142" s="53">
        <f>AF142-'Multi-Family'!AF129</f>
        <v>-13620831</v>
      </c>
      <c r="AJ142" s="52">
        <f>AI142/'Multi-Family'!AF129</f>
        <v>-0.8631191718</v>
      </c>
      <c r="AK142" s="126">
        <f t="shared" si="161"/>
        <v>-10436012</v>
      </c>
      <c r="AL142" s="115"/>
      <c r="AM142" s="115"/>
      <c r="AN142" s="115"/>
      <c r="AO142" s="115"/>
      <c r="AP142" s="115"/>
      <c r="AQ142" s="115"/>
      <c r="AR142" s="115"/>
      <c r="AS142" s="115"/>
      <c r="AT142" s="115"/>
      <c r="AU142" s="115"/>
      <c r="AV142" s="115"/>
      <c r="AW142" s="115"/>
      <c r="AX142" s="115"/>
      <c r="AY142" s="115"/>
      <c r="AZ142" s="115"/>
      <c r="BA142" s="115"/>
    </row>
    <row r="143" ht="12.75" customHeight="1">
      <c r="A143" s="36" t="s">
        <v>28</v>
      </c>
      <c r="B143" s="130">
        <v>2014.0</v>
      </c>
      <c r="C143" s="142">
        <v>0.0</v>
      </c>
      <c r="D143" s="143">
        <v>0.0</v>
      </c>
      <c r="E143" s="144">
        <v>0.0</v>
      </c>
      <c r="F143" s="145"/>
      <c r="G143" s="145"/>
      <c r="H143" s="145"/>
      <c r="I143" s="142">
        <v>0.0</v>
      </c>
      <c r="J143" s="143">
        <v>0.0</v>
      </c>
      <c r="K143" s="144">
        <v>0.0</v>
      </c>
      <c r="L143" s="142">
        <v>1.0</v>
      </c>
      <c r="M143" s="143"/>
      <c r="N143" s="144">
        <v>2465000.0</v>
      </c>
      <c r="O143" s="142">
        <v>0.0</v>
      </c>
      <c r="P143" s="143">
        <v>0.0</v>
      </c>
      <c r="Q143" s="144">
        <v>0.0</v>
      </c>
      <c r="R143" s="142">
        <v>0.0</v>
      </c>
      <c r="S143" s="143">
        <v>0.0</v>
      </c>
      <c r="T143" s="144">
        <v>0.0</v>
      </c>
      <c r="U143" s="142">
        <v>0.0</v>
      </c>
      <c r="V143" s="143">
        <v>0.0</v>
      </c>
      <c r="W143" s="144">
        <v>0.0</v>
      </c>
      <c r="X143" s="142">
        <v>0.0</v>
      </c>
      <c r="Y143" s="143">
        <v>0.0</v>
      </c>
      <c r="Z143" s="144">
        <v>0.0</v>
      </c>
      <c r="AA143" s="142">
        <v>0.0</v>
      </c>
      <c r="AB143" s="143">
        <v>0.0</v>
      </c>
      <c r="AC143" s="143">
        <v>0.0</v>
      </c>
      <c r="AD143" s="146">
        <f t="shared" ref="AD143:AF143" si="169">SUM(C143+I143+L143+O143+R143+U143+X143+AA143)</f>
        <v>1</v>
      </c>
      <c r="AE143" s="143">
        <f t="shared" si="169"/>
        <v>0</v>
      </c>
      <c r="AF143" s="147">
        <f t="shared" si="169"/>
        <v>2465000</v>
      </c>
      <c r="AG143" s="51">
        <f>AE143-'Multi-Family'!AE130</f>
        <v>-69</v>
      </c>
      <c r="AH143" s="52">
        <f>AG143/'Multi-Family'!AE130</f>
        <v>-1</v>
      </c>
      <c r="AI143" s="53">
        <f>AF143-'Multi-Family'!AF130</f>
        <v>-1842035</v>
      </c>
      <c r="AJ143" s="52">
        <f>AI143/'Multi-Family'!AF130</f>
        <v>-0.4276805273</v>
      </c>
      <c r="AK143" s="126">
        <f t="shared" si="161"/>
        <v>-12278047</v>
      </c>
      <c r="AL143" s="115"/>
      <c r="AM143" s="115"/>
      <c r="AN143" s="115"/>
      <c r="AO143" s="115"/>
      <c r="AP143" s="115"/>
      <c r="AQ143" s="115"/>
      <c r="AR143" s="115"/>
      <c r="AS143" s="115"/>
      <c r="AT143" s="115"/>
      <c r="AU143" s="115"/>
      <c r="AV143" s="115"/>
      <c r="AW143" s="115"/>
      <c r="AX143" s="115"/>
      <c r="AY143" s="115"/>
      <c r="AZ143" s="115"/>
      <c r="BA143" s="115"/>
    </row>
    <row r="144" ht="12.75" customHeight="1">
      <c r="A144" s="36" t="s">
        <v>29</v>
      </c>
      <c r="B144" s="130">
        <v>2014.0</v>
      </c>
      <c r="C144" s="142">
        <v>0.0</v>
      </c>
      <c r="D144" s="143">
        <v>0.0</v>
      </c>
      <c r="E144" s="144">
        <v>0.0</v>
      </c>
      <c r="F144" s="145"/>
      <c r="G144" s="145"/>
      <c r="H144" s="145"/>
      <c r="I144" s="142">
        <v>20.0</v>
      </c>
      <c r="J144" s="143">
        <v>343.0</v>
      </c>
      <c r="K144" s="144">
        <v>2.5272857E7</v>
      </c>
      <c r="L144" s="142">
        <v>6.0</v>
      </c>
      <c r="M144" s="143">
        <v>81.0</v>
      </c>
      <c r="N144" s="144">
        <v>1.2021969E7</v>
      </c>
      <c r="O144" s="142">
        <v>0.0</v>
      </c>
      <c r="P144" s="143">
        <v>0.0</v>
      </c>
      <c r="Q144" s="144">
        <v>0.0</v>
      </c>
      <c r="R144" s="142">
        <v>0.0</v>
      </c>
      <c r="S144" s="143">
        <v>0.0</v>
      </c>
      <c r="T144" s="144">
        <v>0.0</v>
      </c>
      <c r="U144" s="142">
        <v>0.0</v>
      </c>
      <c r="V144" s="143">
        <v>0.0</v>
      </c>
      <c r="W144" s="144">
        <v>0.0</v>
      </c>
      <c r="X144" s="142">
        <v>0.0</v>
      </c>
      <c r="Y144" s="143">
        <v>0.0</v>
      </c>
      <c r="Z144" s="144">
        <v>0.0</v>
      </c>
      <c r="AA144" s="142">
        <v>0.0</v>
      </c>
      <c r="AB144" s="143">
        <v>0.0</v>
      </c>
      <c r="AC144" s="143">
        <v>0.0</v>
      </c>
      <c r="AD144" s="146">
        <f t="shared" ref="AD144:AF144" si="170">SUM(C144+I144+L144+O144+R144+U144+X144+AA144)</f>
        <v>26</v>
      </c>
      <c r="AE144" s="143">
        <f t="shared" si="170"/>
        <v>424</v>
      </c>
      <c r="AF144" s="147">
        <f t="shared" si="170"/>
        <v>37294826</v>
      </c>
      <c r="AG144" s="51">
        <f>AE144-'Multi-Family'!AE131</f>
        <v>356</v>
      </c>
      <c r="AH144" s="52">
        <f>AG144/'Multi-Family'!AE131</f>
        <v>5.235294118</v>
      </c>
      <c r="AI144" s="53">
        <f>AF144-'Multi-Family'!AF131</f>
        <v>32580068</v>
      </c>
      <c r="AJ144" s="52">
        <f>AI144/'Multi-Family'!AF131</f>
        <v>6.910231236</v>
      </c>
      <c r="AK144" s="126">
        <f t="shared" si="161"/>
        <v>20302021</v>
      </c>
      <c r="AL144" s="115"/>
      <c r="AM144" s="115"/>
      <c r="AN144" s="115"/>
      <c r="AO144" s="115"/>
      <c r="AP144" s="115"/>
      <c r="AQ144" s="115"/>
      <c r="AR144" s="115"/>
      <c r="AS144" s="115"/>
      <c r="AT144" s="115"/>
      <c r="AU144" s="115"/>
      <c r="AV144" s="115"/>
      <c r="AW144" s="115"/>
      <c r="AX144" s="115"/>
      <c r="AY144" s="115"/>
      <c r="AZ144" s="115"/>
      <c r="BA144" s="115"/>
    </row>
    <row r="145" ht="12.75" customHeight="1">
      <c r="A145" s="36" t="s">
        <v>30</v>
      </c>
      <c r="B145" s="130">
        <v>2014.0</v>
      </c>
      <c r="C145" s="142">
        <v>0.0</v>
      </c>
      <c r="D145" s="143">
        <v>0.0</v>
      </c>
      <c r="E145" s="144">
        <v>0.0</v>
      </c>
      <c r="F145" s="145"/>
      <c r="G145" s="145"/>
      <c r="H145" s="145"/>
      <c r="I145" s="142">
        <v>5.0</v>
      </c>
      <c r="J145" s="143">
        <v>114.0</v>
      </c>
      <c r="K145" s="144">
        <v>8950718.0</v>
      </c>
      <c r="L145" s="142">
        <v>3.0</v>
      </c>
      <c r="M145" s="143">
        <v>75.0</v>
      </c>
      <c r="N145" s="144">
        <v>9236215.0</v>
      </c>
      <c r="O145" s="142">
        <v>0.0</v>
      </c>
      <c r="P145" s="143">
        <v>0.0</v>
      </c>
      <c r="Q145" s="144">
        <v>0.0</v>
      </c>
      <c r="R145" s="142">
        <v>0.0</v>
      </c>
      <c r="S145" s="143">
        <v>0.0</v>
      </c>
      <c r="T145" s="144">
        <v>0.0</v>
      </c>
      <c r="U145" s="142">
        <v>0.0</v>
      </c>
      <c r="V145" s="143">
        <v>0.0</v>
      </c>
      <c r="W145" s="144">
        <v>0.0</v>
      </c>
      <c r="X145" s="142">
        <v>0.0</v>
      </c>
      <c r="Y145" s="143">
        <v>0.0</v>
      </c>
      <c r="Z145" s="144">
        <v>0.0</v>
      </c>
      <c r="AA145" s="142">
        <v>0.0</v>
      </c>
      <c r="AB145" s="143">
        <v>0.0</v>
      </c>
      <c r="AC145" s="143">
        <v>0.0</v>
      </c>
      <c r="AD145" s="146">
        <f t="shared" ref="AD145:AF145" si="171">SUM(C145+I145+L145+O145+R145+U145+X145+AA145)</f>
        <v>8</v>
      </c>
      <c r="AE145" s="143">
        <f t="shared" si="171"/>
        <v>189</v>
      </c>
      <c r="AF145" s="147">
        <f t="shared" si="171"/>
        <v>18186933</v>
      </c>
      <c r="AG145" s="51">
        <f>AE145-'Multi-Family'!AE132</f>
        <v>106</v>
      </c>
      <c r="AH145" s="52">
        <f>AG145/'Multi-Family'!AE132</f>
        <v>1.277108434</v>
      </c>
      <c r="AI145" s="53">
        <f>AF145-'Multi-Family'!AF132</f>
        <v>12599110</v>
      </c>
      <c r="AJ145" s="52">
        <f>AI145/'Multi-Family'!AF132</f>
        <v>2.254743932</v>
      </c>
      <c r="AK145" s="126">
        <f t="shared" si="161"/>
        <v>32901131</v>
      </c>
      <c r="AL145" s="115"/>
      <c r="AM145" s="115"/>
      <c r="AN145" s="115"/>
      <c r="AO145" s="115"/>
      <c r="AP145" s="115"/>
      <c r="AQ145" s="115"/>
      <c r="AR145" s="115"/>
      <c r="AS145" s="115"/>
      <c r="AT145" s="115"/>
      <c r="AU145" s="115"/>
      <c r="AV145" s="115"/>
      <c r="AW145" s="115"/>
      <c r="AX145" s="115"/>
      <c r="AY145" s="115"/>
      <c r="AZ145" s="115"/>
      <c r="BA145" s="115"/>
    </row>
    <row r="146" ht="12.75" customHeight="1">
      <c r="A146" s="149" t="s">
        <v>31</v>
      </c>
      <c r="B146" s="151">
        <v>2014.0</v>
      </c>
      <c r="C146" s="134">
        <f t="shared" ref="C146:E146" si="172">SUM(C134:C145)</f>
        <v>2</v>
      </c>
      <c r="D146" s="135">
        <f t="shared" si="172"/>
        <v>2</v>
      </c>
      <c r="E146" s="136">
        <f t="shared" si="172"/>
        <v>155587</v>
      </c>
      <c r="F146" s="137"/>
      <c r="G146" s="137"/>
      <c r="H146" s="137"/>
      <c r="I146" s="134">
        <f t="shared" ref="I146:AG146" si="173">SUM(I134:I145)</f>
        <v>51</v>
      </c>
      <c r="J146" s="135">
        <f t="shared" si="173"/>
        <v>1205</v>
      </c>
      <c r="K146" s="136">
        <f t="shared" si="173"/>
        <v>89080001</v>
      </c>
      <c r="L146" s="134">
        <f t="shared" si="173"/>
        <v>23</v>
      </c>
      <c r="M146" s="135">
        <f t="shared" si="173"/>
        <v>443</v>
      </c>
      <c r="N146" s="136">
        <f t="shared" si="173"/>
        <v>59467984</v>
      </c>
      <c r="O146" s="134">
        <f t="shared" si="173"/>
        <v>0</v>
      </c>
      <c r="P146" s="135">
        <f t="shared" si="173"/>
        <v>0</v>
      </c>
      <c r="Q146" s="136">
        <f t="shared" si="173"/>
        <v>0</v>
      </c>
      <c r="R146" s="134">
        <f t="shared" si="173"/>
        <v>0</v>
      </c>
      <c r="S146" s="135">
        <f t="shared" si="173"/>
        <v>0</v>
      </c>
      <c r="T146" s="136">
        <f t="shared" si="173"/>
        <v>0</v>
      </c>
      <c r="U146" s="134">
        <f t="shared" si="173"/>
        <v>0</v>
      </c>
      <c r="V146" s="135">
        <f t="shared" si="173"/>
        <v>0</v>
      </c>
      <c r="W146" s="136">
        <f t="shared" si="173"/>
        <v>0</v>
      </c>
      <c r="X146" s="134">
        <f t="shared" si="173"/>
        <v>0</v>
      </c>
      <c r="Y146" s="135">
        <f t="shared" si="173"/>
        <v>0</v>
      </c>
      <c r="Z146" s="136">
        <f t="shared" si="173"/>
        <v>0</v>
      </c>
      <c r="AA146" s="134">
        <f t="shared" si="173"/>
        <v>0</v>
      </c>
      <c r="AB146" s="135">
        <f t="shared" si="173"/>
        <v>0</v>
      </c>
      <c r="AC146" s="135">
        <f t="shared" si="173"/>
        <v>0</v>
      </c>
      <c r="AD146" s="138">
        <f t="shared" si="173"/>
        <v>76</v>
      </c>
      <c r="AE146" s="135">
        <f t="shared" si="173"/>
        <v>1650</v>
      </c>
      <c r="AF146" s="139">
        <f t="shared" si="173"/>
        <v>148703572</v>
      </c>
      <c r="AG146" s="54">
        <f t="shared" si="173"/>
        <v>45</v>
      </c>
      <c r="AH146" s="55">
        <f>AG146/'Multi-Family'!AE133</f>
        <v>0.02803738318</v>
      </c>
      <c r="AI146" s="56">
        <f>SUM(AI134:AI145)</f>
        <v>32901131</v>
      </c>
      <c r="AJ146" s="55">
        <f>AI146/'Multi-Family'!AF133</f>
        <v>0.2841143133</v>
      </c>
      <c r="AK146" s="129">
        <f t="shared" ref="AK146:AK147" si="175">AI146</f>
        <v>32901131</v>
      </c>
      <c r="AL146" s="115"/>
      <c r="AM146" s="115"/>
      <c r="AN146" s="115"/>
      <c r="AO146" s="115"/>
      <c r="AP146" s="115"/>
      <c r="AQ146" s="115"/>
      <c r="AR146" s="115"/>
      <c r="AS146" s="115"/>
      <c r="AT146" s="115"/>
      <c r="AU146" s="115"/>
      <c r="AV146" s="115"/>
      <c r="AW146" s="115"/>
      <c r="AX146" s="115"/>
      <c r="AY146" s="115"/>
      <c r="AZ146" s="115"/>
      <c r="BA146" s="115"/>
    </row>
    <row r="147" ht="12.75" customHeight="1">
      <c r="A147" s="105" t="s">
        <v>19</v>
      </c>
      <c r="B147" s="130">
        <v>2015.0</v>
      </c>
      <c r="C147" s="142">
        <v>0.0</v>
      </c>
      <c r="D147" s="143">
        <v>0.0</v>
      </c>
      <c r="E147" s="144">
        <v>0.0</v>
      </c>
      <c r="F147" s="143">
        <v>0.0</v>
      </c>
      <c r="G147" s="143">
        <v>0.0</v>
      </c>
      <c r="H147" s="143">
        <v>0.0</v>
      </c>
      <c r="I147" s="142">
        <v>0.0</v>
      </c>
      <c r="J147" s="143">
        <v>0.0</v>
      </c>
      <c r="K147" s="144">
        <v>0.0</v>
      </c>
      <c r="L147" s="142">
        <v>0.0</v>
      </c>
      <c r="M147" s="143">
        <v>0.0</v>
      </c>
      <c r="N147" s="144">
        <v>0.0</v>
      </c>
      <c r="O147" s="142">
        <v>0.0</v>
      </c>
      <c r="P147" s="143">
        <v>0.0</v>
      </c>
      <c r="Q147" s="144">
        <v>0.0</v>
      </c>
      <c r="R147" s="142">
        <v>0.0</v>
      </c>
      <c r="S147" s="143">
        <v>0.0</v>
      </c>
      <c r="T147" s="144">
        <v>0.0</v>
      </c>
      <c r="U147" s="142">
        <v>0.0</v>
      </c>
      <c r="V147" s="143">
        <v>0.0</v>
      </c>
      <c r="W147" s="144">
        <v>0.0</v>
      </c>
      <c r="X147" s="142">
        <v>0.0</v>
      </c>
      <c r="Y147" s="143">
        <v>0.0</v>
      </c>
      <c r="Z147" s="144">
        <v>0.0</v>
      </c>
      <c r="AA147" s="142">
        <v>0.0</v>
      </c>
      <c r="AB147" s="143">
        <v>0.0</v>
      </c>
      <c r="AC147" s="143">
        <v>0.0</v>
      </c>
      <c r="AD147" s="146">
        <f t="shared" ref="AD147:AF147" si="174">SUM(C147+I147+L147+O147+R147+U147+X147+AA147+F147)</f>
        <v>0</v>
      </c>
      <c r="AE147" s="143">
        <f t="shared" si="174"/>
        <v>0</v>
      </c>
      <c r="AF147" s="147">
        <f t="shared" si="174"/>
        <v>0</v>
      </c>
      <c r="AG147" s="51">
        <f>AE147-'Multi-Family'!AE134</f>
        <v>-79</v>
      </c>
      <c r="AH147" s="52">
        <f>AG147/'Multi-Family'!AE134</f>
        <v>-1</v>
      </c>
      <c r="AI147" s="53">
        <f>AF147-'Multi-Family'!AF134</f>
        <v>-6371435</v>
      </c>
      <c r="AJ147" s="52">
        <f>AI147/'Multi-Family'!AF134</f>
        <v>-1</v>
      </c>
      <c r="AK147" s="126">
        <f t="shared" si="175"/>
        <v>-6371435</v>
      </c>
      <c r="AL147" s="115"/>
      <c r="AM147" s="108">
        <f t="array" ref="AM147:AX148">TRANSPOSE(AE147:AF158)</f>
        <v>0</v>
      </c>
      <c r="AN147" s="108">
        <v>95.0</v>
      </c>
      <c r="AO147" s="108">
        <v>1.0</v>
      </c>
      <c r="AP147" s="108">
        <v>5.0</v>
      </c>
      <c r="AQ147" s="108">
        <v>45.0</v>
      </c>
      <c r="AR147" s="108">
        <v>141.0</v>
      </c>
      <c r="AS147" s="108">
        <v>125.0</v>
      </c>
      <c r="AT147" s="108">
        <v>158.0</v>
      </c>
      <c r="AU147" s="108">
        <v>22.0</v>
      </c>
      <c r="AV147" s="108">
        <v>293.0</v>
      </c>
      <c r="AW147" s="108">
        <v>183.0</v>
      </c>
      <c r="AX147" s="108">
        <v>224.0</v>
      </c>
      <c r="AY147" s="115"/>
      <c r="AZ147" s="115"/>
      <c r="BA147" s="115"/>
    </row>
    <row r="148" ht="12.75" customHeight="1">
      <c r="A148" s="36" t="s">
        <v>20</v>
      </c>
      <c r="B148" s="130">
        <v>2015.0</v>
      </c>
      <c r="C148" s="142">
        <v>0.0</v>
      </c>
      <c r="D148" s="143">
        <v>0.0</v>
      </c>
      <c r="E148" s="144">
        <v>0.0</v>
      </c>
      <c r="F148" s="143">
        <v>0.0</v>
      </c>
      <c r="G148" s="143">
        <v>0.0</v>
      </c>
      <c r="H148" s="143">
        <v>0.0</v>
      </c>
      <c r="I148" s="142">
        <v>6.0</v>
      </c>
      <c r="J148" s="143">
        <v>95.0</v>
      </c>
      <c r="K148" s="144">
        <v>7678353.0</v>
      </c>
      <c r="L148" s="142">
        <v>0.0</v>
      </c>
      <c r="M148" s="143">
        <v>0.0</v>
      </c>
      <c r="N148" s="144">
        <v>0.0</v>
      </c>
      <c r="O148" s="142">
        <v>0.0</v>
      </c>
      <c r="P148" s="143">
        <v>0.0</v>
      </c>
      <c r="Q148" s="144">
        <v>0.0</v>
      </c>
      <c r="R148" s="142">
        <v>0.0</v>
      </c>
      <c r="S148" s="143">
        <v>0.0</v>
      </c>
      <c r="T148" s="144">
        <v>0.0</v>
      </c>
      <c r="U148" s="142">
        <v>0.0</v>
      </c>
      <c r="V148" s="143">
        <v>0.0</v>
      </c>
      <c r="W148" s="144">
        <v>0.0</v>
      </c>
      <c r="X148" s="142">
        <v>0.0</v>
      </c>
      <c r="Y148" s="143">
        <v>0.0</v>
      </c>
      <c r="Z148" s="144">
        <v>0.0</v>
      </c>
      <c r="AA148" s="142">
        <v>0.0</v>
      </c>
      <c r="AB148" s="143">
        <v>0.0</v>
      </c>
      <c r="AC148" s="143">
        <v>0.0</v>
      </c>
      <c r="AD148" s="146">
        <f t="shared" ref="AD148:AF148" si="176">SUM(C148+I148+L148+O148+R148+U148+X148+AA148)</f>
        <v>6</v>
      </c>
      <c r="AE148" s="143">
        <f t="shared" si="176"/>
        <v>95</v>
      </c>
      <c r="AF148" s="147">
        <f t="shared" si="176"/>
        <v>7678353</v>
      </c>
      <c r="AG148" s="51">
        <f>AE148-'Multi-Family'!AE135</f>
        <v>-42</v>
      </c>
      <c r="AH148" s="52">
        <f>AG148/'Multi-Family'!AE135</f>
        <v>-0.3065693431</v>
      </c>
      <c r="AI148" s="53">
        <f>AF148-'Multi-Family'!AF135</f>
        <v>-4665335</v>
      </c>
      <c r="AJ148" s="52">
        <f>AI148/'Multi-Family'!AF135</f>
        <v>-0.3779530883</v>
      </c>
      <c r="AK148" s="126">
        <f t="shared" ref="AK148:AK158" si="178">AK147+AI148</f>
        <v>-11036770</v>
      </c>
      <c r="AL148" s="38"/>
      <c r="AM148" s="108">
        <v>0.0</v>
      </c>
      <c r="AN148" s="108">
        <v>7678353.0</v>
      </c>
      <c r="AO148" s="108">
        <v>104832.0</v>
      </c>
      <c r="AP148" s="108">
        <v>650550.0</v>
      </c>
      <c r="AQ148" s="108">
        <v>2686601.0</v>
      </c>
      <c r="AR148" s="108">
        <v>9189612.0</v>
      </c>
      <c r="AS148" s="108">
        <v>8218137.0</v>
      </c>
      <c r="AT148" s="108">
        <v>1.2722818E7</v>
      </c>
      <c r="AU148" s="108">
        <v>507400.0</v>
      </c>
      <c r="AV148" s="108">
        <v>3.0123637E7</v>
      </c>
      <c r="AW148" s="108">
        <v>1.4064695E7</v>
      </c>
      <c r="AX148" s="108">
        <v>1.5799532E7</v>
      </c>
      <c r="AY148" s="38"/>
      <c r="AZ148" s="38"/>
      <c r="BA148" s="38"/>
    </row>
    <row r="149" ht="12.75" customHeight="1">
      <c r="A149" s="36" t="s">
        <v>21</v>
      </c>
      <c r="B149" s="130">
        <v>2015.0</v>
      </c>
      <c r="C149" s="142">
        <v>0.0</v>
      </c>
      <c r="D149" s="143">
        <v>0.0</v>
      </c>
      <c r="E149" s="144">
        <v>0.0</v>
      </c>
      <c r="F149" s="143">
        <v>0.0</v>
      </c>
      <c r="G149" s="143">
        <v>0.0</v>
      </c>
      <c r="H149" s="143">
        <v>0.0</v>
      </c>
      <c r="I149" s="142">
        <v>0.0</v>
      </c>
      <c r="J149" s="143">
        <v>0.0</v>
      </c>
      <c r="K149" s="144">
        <v>0.0</v>
      </c>
      <c r="L149" s="142">
        <v>1.0</v>
      </c>
      <c r="M149" s="143">
        <v>1.0</v>
      </c>
      <c r="N149" s="144">
        <v>104832.0</v>
      </c>
      <c r="O149" s="142">
        <v>0.0</v>
      </c>
      <c r="P149" s="143">
        <v>0.0</v>
      </c>
      <c r="Q149" s="144">
        <v>0.0</v>
      </c>
      <c r="R149" s="142">
        <v>0.0</v>
      </c>
      <c r="S149" s="143">
        <v>0.0</v>
      </c>
      <c r="T149" s="144">
        <v>0.0</v>
      </c>
      <c r="U149" s="142">
        <v>0.0</v>
      </c>
      <c r="V149" s="143">
        <v>0.0</v>
      </c>
      <c r="W149" s="144">
        <v>0.0</v>
      </c>
      <c r="X149" s="142">
        <v>0.0</v>
      </c>
      <c r="Y149" s="143">
        <v>0.0</v>
      </c>
      <c r="Z149" s="144">
        <v>0.0</v>
      </c>
      <c r="AA149" s="142">
        <v>0.0</v>
      </c>
      <c r="AB149" s="143">
        <v>0.0</v>
      </c>
      <c r="AC149" s="143">
        <v>0.0</v>
      </c>
      <c r="AD149" s="146">
        <f t="shared" ref="AD149:AF149" si="177">SUM(C149+I149+L149+O149+R149+U149+X149+AA149)</f>
        <v>1</v>
      </c>
      <c r="AE149" s="143">
        <f t="shared" si="177"/>
        <v>1</v>
      </c>
      <c r="AF149" s="147">
        <f t="shared" si="177"/>
        <v>104832</v>
      </c>
      <c r="AG149" s="51">
        <f>AE149-'Multi-Family'!AE136</f>
        <v>-183</v>
      </c>
      <c r="AH149" s="52">
        <f>AG149/'Multi-Family'!AE136</f>
        <v>-0.9945652174</v>
      </c>
      <c r="AI149" s="53">
        <f>AF149-'Multi-Family'!AF136</f>
        <v>-12930139</v>
      </c>
      <c r="AJ149" s="52">
        <f>AI149/'Multi-Family'!AF136</f>
        <v>-0.9919576346</v>
      </c>
      <c r="AK149" s="126">
        <f t="shared" si="178"/>
        <v>-23966909</v>
      </c>
      <c r="AL149" s="38"/>
      <c r="AM149" s="150">
        <f t="shared" ref="AM149:AX149" si="179">AM148/$AM$150</f>
        <v>0</v>
      </c>
      <c r="AN149" s="150">
        <f t="shared" si="179"/>
        <v>7.678353</v>
      </c>
      <c r="AO149" s="150">
        <f t="shared" si="179"/>
        <v>0.104832</v>
      </c>
      <c r="AP149" s="150">
        <f t="shared" si="179"/>
        <v>0.65055</v>
      </c>
      <c r="AQ149" s="150">
        <f t="shared" si="179"/>
        <v>2.686601</v>
      </c>
      <c r="AR149" s="150">
        <f t="shared" si="179"/>
        <v>9.189612</v>
      </c>
      <c r="AS149" s="150">
        <f t="shared" si="179"/>
        <v>8.218137</v>
      </c>
      <c r="AT149" s="150">
        <f t="shared" si="179"/>
        <v>12.722818</v>
      </c>
      <c r="AU149" s="150">
        <f t="shared" si="179"/>
        <v>0.5074</v>
      </c>
      <c r="AV149" s="150">
        <f t="shared" si="179"/>
        <v>30.123637</v>
      </c>
      <c r="AW149" s="150">
        <f t="shared" si="179"/>
        <v>14.064695</v>
      </c>
      <c r="AX149" s="150">
        <f t="shared" si="179"/>
        <v>15.799532</v>
      </c>
      <c r="AY149" s="38"/>
      <c r="AZ149" s="38"/>
      <c r="BA149" s="38"/>
    </row>
    <row r="150" ht="12.75" customHeight="1">
      <c r="A150" s="36" t="s">
        <v>22</v>
      </c>
      <c r="B150" s="130">
        <v>2015.0</v>
      </c>
      <c r="C150" s="142">
        <v>0.0</v>
      </c>
      <c r="D150" s="143">
        <v>0.0</v>
      </c>
      <c r="E150" s="144">
        <v>0.0</v>
      </c>
      <c r="F150" s="143">
        <v>0.0</v>
      </c>
      <c r="G150" s="143">
        <v>0.0</v>
      </c>
      <c r="H150" s="143">
        <v>0.0</v>
      </c>
      <c r="I150" s="142">
        <v>2.0</v>
      </c>
      <c r="J150" s="143">
        <v>2.0</v>
      </c>
      <c r="K150" s="144">
        <v>196752.0</v>
      </c>
      <c r="L150" s="142">
        <v>0.0</v>
      </c>
      <c r="M150" s="143">
        <v>0.0</v>
      </c>
      <c r="N150" s="144">
        <v>0.0</v>
      </c>
      <c r="O150" s="142">
        <v>0.0</v>
      </c>
      <c r="P150" s="143">
        <v>0.0</v>
      </c>
      <c r="Q150" s="144">
        <v>0.0</v>
      </c>
      <c r="R150" s="142">
        <v>0.0</v>
      </c>
      <c r="S150" s="143">
        <v>0.0</v>
      </c>
      <c r="T150" s="144">
        <v>0.0</v>
      </c>
      <c r="U150" s="142">
        <v>0.0</v>
      </c>
      <c r="V150" s="143">
        <v>0.0</v>
      </c>
      <c r="W150" s="144">
        <v>0.0</v>
      </c>
      <c r="X150" s="142">
        <v>0.0</v>
      </c>
      <c r="Y150" s="143">
        <v>0.0</v>
      </c>
      <c r="Z150" s="144">
        <v>0.0</v>
      </c>
      <c r="AA150" s="142">
        <v>3.0</v>
      </c>
      <c r="AB150" s="143">
        <v>3.0</v>
      </c>
      <c r="AC150" s="143">
        <v>453798.0</v>
      </c>
      <c r="AD150" s="146">
        <f t="shared" ref="AD150:AF150" si="180">SUM(C150+I150+L150+O150+R150+U150+X150+AA150)</f>
        <v>5</v>
      </c>
      <c r="AE150" s="143">
        <f t="shared" si="180"/>
        <v>5</v>
      </c>
      <c r="AF150" s="147">
        <f t="shared" si="180"/>
        <v>650550</v>
      </c>
      <c r="AG150" s="51">
        <f>AE150-'Multi-Family'!AE137</f>
        <v>-235</v>
      </c>
      <c r="AH150" s="52">
        <f>AG150/'Multi-Family'!AE137</f>
        <v>-0.9791666667</v>
      </c>
      <c r="AI150" s="53">
        <f>AF150-'Multi-Family'!AF137</f>
        <v>-15765630</v>
      </c>
      <c r="AJ150" s="52">
        <f>AI150/'Multi-Family'!AF137</f>
        <v>-0.9603714141</v>
      </c>
      <c r="AK150" s="126">
        <f t="shared" si="178"/>
        <v>-39732539</v>
      </c>
      <c r="AL150" s="38"/>
      <c r="AM150" s="58">
        <v>1000000.0</v>
      </c>
      <c r="AN150" s="38"/>
      <c r="AO150" s="38"/>
      <c r="AP150" s="38"/>
      <c r="AQ150" s="38"/>
      <c r="AR150" s="38"/>
      <c r="AS150" s="38"/>
      <c r="AT150" s="38"/>
      <c r="AU150" s="38"/>
      <c r="AV150" s="38"/>
      <c r="AW150" s="38"/>
      <c r="AX150" s="38"/>
      <c r="AY150" s="38"/>
      <c r="AZ150" s="38"/>
      <c r="BA150" s="38"/>
    </row>
    <row r="151" ht="12.75" customHeight="1">
      <c r="A151" s="36" t="s">
        <v>23</v>
      </c>
      <c r="B151" s="130">
        <v>2015.0</v>
      </c>
      <c r="C151" s="142">
        <v>0.0</v>
      </c>
      <c r="D151" s="143">
        <v>0.0</v>
      </c>
      <c r="E151" s="144">
        <v>0.0</v>
      </c>
      <c r="F151" s="143">
        <v>0.0</v>
      </c>
      <c r="G151" s="143">
        <v>0.0</v>
      </c>
      <c r="H151" s="143">
        <v>0.0</v>
      </c>
      <c r="I151" s="142">
        <v>1.0</v>
      </c>
      <c r="J151" s="143">
        <v>45.0</v>
      </c>
      <c r="K151" s="144">
        <v>2686601.0</v>
      </c>
      <c r="L151" s="142">
        <v>0.0</v>
      </c>
      <c r="M151" s="143">
        <v>0.0</v>
      </c>
      <c r="N151" s="144">
        <v>0.0</v>
      </c>
      <c r="O151" s="142">
        <v>0.0</v>
      </c>
      <c r="P151" s="143">
        <v>0.0</v>
      </c>
      <c r="Q151" s="144">
        <v>0.0</v>
      </c>
      <c r="R151" s="142">
        <v>0.0</v>
      </c>
      <c r="S151" s="143">
        <v>0.0</v>
      </c>
      <c r="T151" s="144">
        <v>0.0</v>
      </c>
      <c r="U151" s="142">
        <v>0.0</v>
      </c>
      <c r="V151" s="143">
        <v>0.0</v>
      </c>
      <c r="W151" s="144">
        <v>0.0</v>
      </c>
      <c r="X151" s="142">
        <v>0.0</v>
      </c>
      <c r="Y151" s="143">
        <v>0.0</v>
      </c>
      <c r="Z151" s="144">
        <v>0.0</v>
      </c>
      <c r="AA151" s="142">
        <v>0.0</v>
      </c>
      <c r="AB151" s="143">
        <v>0.0</v>
      </c>
      <c r="AC151" s="143">
        <v>0.0</v>
      </c>
      <c r="AD151" s="146">
        <f t="shared" ref="AD151:AF151" si="181">SUM(C151+I151+L151+O151+R151+U151+X151+AA151)</f>
        <v>1</v>
      </c>
      <c r="AE151" s="143">
        <f t="shared" si="181"/>
        <v>45</v>
      </c>
      <c r="AF151" s="147">
        <f t="shared" si="181"/>
        <v>2686601</v>
      </c>
      <c r="AG151" s="51">
        <f>AE151-'Multi-Family'!AE138</f>
        <v>45</v>
      </c>
      <c r="AH151" s="52" t="str">
        <f>AG151/'Multi-Family'!AE138</f>
        <v>#DIV/0!</v>
      </c>
      <c r="AI151" s="53">
        <f>AF151-'Multi-Family'!AF138</f>
        <v>2686601</v>
      </c>
      <c r="AJ151" s="52" t="str">
        <f>AI151/'Multi-Family'!AF138</f>
        <v>#DIV/0!</v>
      </c>
      <c r="AK151" s="126">
        <f t="shared" si="178"/>
        <v>-37045938</v>
      </c>
      <c r="AL151" s="38"/>
      <c r="AM151" s="38"/>
      <c r="AN151" s="38"/>
      <c r="AO151" s="38"/>
      <c r="AP151" s="38"/>
      <c r="AQ151" s="38"/>
      <c r="AR151" s="38"/>
      <c r="AS151" s="38"/>
      <c r="AT151" s="38"/>
      <c r="AU151" s="38"/>
      <c r="AV151" s="38"/>
      <c r="AW151" s="38"/>
      <c r="AX151" s="38"/>
      <c r="AY151" s="38"/>
      <c r="AZ151" s="38"/>
      <c r="BA151" s="38"/>
    </row>
    <row r="152" ht="12.75" customHeight="1">
      <c r="A152" s="36" t="s">
        <v>32</v>
      </c>
      <c r="B152" s="130">
        <v>2015.0</v>
      </c>
      <c r="C152" s="142">
        <v>0.0</v>
      </c>
      <c r="D152" s="143">
        <v>0.0</v>
      </c>
      <c r="E152" s="144">
        <v>0.0</v>
      </c>
      <c r="F152" s="143">
        <v>0.0</v>
      </c>
      <c r="G152" s="143">
        <v>0.0</v>
      </c>
      <c r="H152" s="143">
        <v>0.0</v>
      </c>
      <c r="I152" s="142">
        <v>5.0</v>
      </c>
      <c r="J152" s="143">
        <v>138.0</v>
      </c>
      <c r="K152" s="144">
        <v>8497088.0</v>
      </c>
      <c r="L152" s="142">
        <v>0.0</v>
      </c>
      <c r="M152" s="143">
        <v>0.0</v>
      </c>
      <c r="N152" s="144">
        <v>0.0</v>
      </c>
      <c r="O152" s="142">
        <v>0.0</v>
      </c>
      <c r="P152" s="143">
        <v>0.0</v>
      </c>
      <c r="Q152" s="144">
        <v>0.0</v>
      </c>
      <c r="R152" s="142">
        <v>0.0</v>
      </c>
      <c r="S152" s="143">
        <v>0.0</v>
      </c>
      <c r="T152" s="144">
        <v>0.0</v>
      </c>
      <c r="U152" s="142">
        <v>0.0</v>
      </c>
      <c r="V152" s="143">
        <v>0.0</v>
      </c>
      <c r="W152" s="144">
        <v>0.0</v>
      </c>
      <c r="X152" s="142">
        <v>0.0</v>
      </c>
      <c r="Y152" s="143">
        <v>0.0</v>
      </c>
      <c r="Z152" s="144">
        <v>0.0</v>
      </c>
      <c r="AA152" s="142">
        <v>3.0</v>
      </c>
      <c r="AB152" s="143">
        <v>3.0</v>
      </c>
      <c r="AC152" s="143">
        <v>692524.0</v>
      </c>
      <c r="AD152" s="146">
        <f t="shared" ref="AD152:AF152" si="182">SUM(C152+I152+L152+O152+R152+U152+X152+AA152)</f>
        <v>8</v>
      </c>
      <c r="AE152" s="143">
        <f t="shared" si="182"/>
        <v>141</v>
      </c>
      <c r="AF152" s="147">
        <f t="shared" si="182"/>
        <v>9189612</v>
      </c>
      <c r="AG152" s="51">
        <f>AE152-'Multi-Family'!AE139</f>
        <v>-171</v>
      </c>
      <c r="AH152" s="52">
        <f>AG152/'Multi-Family'!AE139</f>
        <v>-0.5480769231</v>
      </c>
      <c r="AI152" s="53">
        <f>AF152-'Multi-Family'!AF139</f>
        <v>-26292581</v>
      </c>
      <c r="AJ152" s="52">
        <f>AI152/'Multi-Family'!AF139</f>
        <v>-0.7410077782</v>
      </c>
      <c r="AK152" s="126">
        <f t="shared" si="178"/>
        <v>-63338519</v>
      </c>
      <c r="AL152" s="38"/>
      <c r="AM152" s="38"/>
      <c r="AN152" s="38"/>
      <c r="AO152" s="38"/>
      <c r="AP152" s="38"/>
      <c r="AQ152" s="38"/>
      <c r="AR152" s="38"/>
      <c r="AS152" s="38"/>
      <c r="AT152" s="38"/>
      <c r="AU152" s="38"/>
      <c r="AV152" s="38"/>
      <c r="AW152" s="38"/>
      <c r="AX152" s="38"/>
      <c r="AY152" s="38"/>
      <c r="AZ152" s="38"/>
      <c r="BA152" s="38"/>
    </row>
    <row r="153" ht="12.75" customHeight="1">
      <c r="A153" s="36" t="s">
        <v>25</v>
      </c>
      <c r="B153" s="130">
        <v>2015.0</v>
      </c>
      <c r="C153" s="142"/>
      <c r="D153" s="143">
        <v>0.0</v>
      </c>
      <c r="E153" s="144">
        <v>0.0</v>
      </c>
      <c r="F153" s="143">
        <v>0.0</v>
      </c>
      <c r="G153" s="143">
        <v>0.0</v>
      </c>
      <c r="H153" s="143">
        <v>0.0</v>
      </c>
      <c r="I153" s="142">
        <v>6.0</v>
      </c>
      <c r="J153" s="143">
        <v>115.0</v>
      </c>
      <c r="K153" s="144">
        <v>6391908.0</v>
      </c>
      <c r="L153" s="142">
        <v>1.0</v>
      </c>
      <c r="M153" s="143">
        <v>2.0</v>
      </c>
      <c r="N153" s="144">
        <v>326229.0</v>
      </c>
      <c r="O153" s="142">
        <v>4.0</v>
      </c>
      <c r="P153" s="143">
        <v>8.0</v>
      </c>
      <c r="Q153" s="144">
        <v>1500000.0</v>
      </c>
      <c r="R153" s="142">
        <v>0.0</v>
      </c>
      <c r="S153" s="143">
        <v>0.0</v>
      </c>
      <c r="T153" s="144">
        <v>0.0</v>
      </c>
      <c r="U153" s="142">
        <v>0.0</v>
      </c>
      <c r="V153" s="143">
        <v>0.0</v>
      </c>
      <c r="W153" s="144">
        <v>0.0</v>
      </c>
      <c r="X153" s="142">
        <v>0.0</v>
      </c>
      <c r="Y153" s="143">
        <v>0.0</v>
      </c>
      <c r="Z153" s="144">
        <v>0.0</v>
      </c>
      <c r="AA153" s="142">
        <v>0.0</v>
      </c>
      <c r="AB153" s="143">
        <v>0.0</v>
      </c>
      <c r="AC153" s="143">
        <v>0.0</v>
      </c>
      <c r="AD153" s="146">
        <f t="shared" ref="AD153:AF153" si="183">SUM(C153+I153+L153+O153+R153+U153+X153+AA153)</f>
        <v>11</v>
      </c>
      <c r="AE153" s="143">
        <f t="shared" si="183"/>
        <v>125</v>
      </c>
      <c r="AF153" s="147">
        <f t="shared" si="183"/>
        <v>8218137</v>
      </c>
      <c r="AG153" s="51">
        <f>AE153-'Multi-Family'!AE140</f>
        <v>125</v>
      </c>
      <c r="AH153" s="52" t="str">
        <f>AG153/'Multi-Family'!AE140</f>
        <v>#DIV/0!</v>
      </c>
      <c r="AI153" s="53">
        <f>AF153-'Multi-Family'!AF140</f>
        <v>8218137</v>
      </c>
      <c r="AJ153" s="52" t="str">
        <f>AI153/'Multi-Family'!AF140</f>
        <v>#DIV/0!</v>
      </c>
      <c r="AK153" s="126">
        <f t="shared" si="178"/>
        <v>-55120382</v>
      </c>
      <c r="AL153" s="38"/>
      <c r="AM153" s="38"/>
      <c r="AN153" s="38"/>
      <c r="AO153" s="38"/>
      <c r="AP153" s="38"/>
      <c r="AQ153" s="38"/>
      <c r="AR153" s="38"/>
      <c r="AS153" s="38"/>
      <c r="AT153" s="38"/>
      <c r="AU153" s="38"/>
      <c r="AV153" s="38"/>
      <c r="AW153" s="38"/>
      <c r="AX153" s="38"/>
      <c r="AY153" s="38"/>
      <c r="AZ153" s="38"/>
      <c r="BA153" s="38"/>
    </row>
    <row r="154" ht="12.75" customHeight="1">
      <c r="A154" s="36" t="s">
        <v>26</v>
      </c>
      <c r="B154" s="130">
        <v>2015.0</v>
      </c>
      <c r="C154" s="142">
        <v>0.0</v>
      </c>
      <c r="D154" s="143">
        <v>0.0</v>
      </c>
      <c r="E154" s="144">
        <v>0.0</v>
      </c>
      <c r="F154" s="143">
        <v>0.0</v>
      </c>
      <c r="G154" s="143">
        <v>0.0</v>
      </c>
      <c r="H154" s="143">
        <v>0.0</v>
      </c>
      <c r="I154" s="142">
        <v>6.0</v>
      </c>
      <c r="J154" s="143">
        <v>158.0</v>
      </c>
      <c r="K154" s="144">
        <v>1.2722818E7</v>
      </c>
      <c r="L154" s="142">
        <v>0.0</v>
      </c>
      <c r="M154" s="143">
        <v>0.0</v>
      </c>
      <c r="N154" s="144">
        <v>0.0</v>
      </c>
      <c r="O154" s="142">
        <v>0.0</v>
      </c>
      <c r="P154" s="143">
        <v>0.0</v>
      </c>
      <c r="Q154" s="144">
        <v>0.0</v>
      </c>
      <c r="R154" s="142">
        <v>0.0</v>
      </c>
      <c r="S154" s="143">
        <v>0.0</v>
      </c>
      <c r="T154" s="144">
        <v>0.0</v>
      </c>
      <c r="U154" s="142">
        <v>0.0</v>
      </c>
      <c r="V154" s="143">
        <v>0.0</v>
      </c>
      <c r="W154" s="144">
        <v>0.0</v>
      </c>
      <c r="X154" s="142">
        <v>0.0</v>
      </c>
      <c r="Y154" s="143">
        <v>0.0</v>
      </c>
      <c r="Z154" s="144">
        <v>0.0</v>
      </c>
      <c r="AA154" s="142">
        <v>0.0</v>
      </c>
      <c r="AB154" s="143">
        <v>0.0</v>
      </c>
      <c r="AC154" s="143">
        <v>0.0</v>
      </c>
      <c r="AD154" s="146">
        <f t="shared" ref="AD154:AF154" si="184">SUM(C154+I154+L154+O154+R154+U154+X154+AA154)</f>
        <v>6</v>
      </c>
      <c r="AE154" s="143">
        <f t="shared" si="184"/>
        <v>158</v>
      </c>
      <c r="AF154" s="147">
        <f t="shared" si="184"/>
        <v>12722818</v>
      </c>
      <c r="AG154" s="51">
        <f>AE154-'Multi-Family'!AE141</f>
        <v>109</v>
      </c>
      <c r="AH154" s="52">
        <f>AG154/'Multi-Family'!AE141</f>
        <v>2.224489796</v>
      </c>
      <c r="AI154" s="53">
        <f>AF154-'Multi-Family'!AF141</f>
        <v>7774580</v>
      </c>
      <c r="AJ154" s="52">
        <f>AI154/'Multi-Family'!AF141</f>
        <v>1.571181499</v>
      </c>
      <c r="AK154" s="126">
        <f t="shared" si="178"/>
        <v>-47345802</v>
      </c>
      <c r="AL154" s="38"/>
      <c r="AM154" s="38"/>
      <c r="AN154" s="38"/>
      <c r="AO154" s="38"/>
      <c r="AP154" s="38"/>
      <c r="AQ154" s="38"/>
      <c r="AR154" s="38"/>
      <c r="AS154" s="38"/>
      <c r="AT154" s="38"/>
      <c r="AU154" s="38"/>
      <c r="AV154" s="38"/>
      <c r="AW154" s="38"/>
      <c r="AX154" s="38"/>
      <c r="AY154" s="38"/>
      <c r="AZ154" s="38"/>
      <c r="BA154" s="38"/>
    </row>
    <row r="155" ht="12.75" customHeight="1">
      <c r="A155" s="36" t="s">
        <v>27</v>
      </c>
      <c r="B155" s="130">
        <v>2015.0</v>
      </c>
      <c r="C155" s="142">
        <v>0.0</v>
      </c>
      <c r="D155" s="143">
        <v>0.0</v>
      </c>
      <c r="E155" s="144">
        <v>0.0</v>
      </c>
      <c r="F155" s="143">
        <v>0.0</v>
      </c>
      <c r="G155" s="143">
        <v>0.0</v>
      </c>
      <c r="H155" s="143">
        <v>0.0</v>
      </c>
      <c r="I155" s="142">
        <v>2.0</v>
      </c>
      <c r="J155" s="143">
        <v>22.0</v>
      </c>
      <c r="K155" s="144">
        <v>507400.0</v>
      </c>
      <c r="L155" s="142">
        <v>0.0</v>
      </c>
      <c r="M155" s="143">
        <v>0.0</v>
      </c>
      <c r="N155" s="144">
        <v>0.0</v>
      </c>
      <c r="O155" s="142">
        <v>0.0</v>
      </c>
      <c r="P155" s="143">
        <v>0.0</v>
      </c>
      <c r="Q155" s="144">
        <v>0.0</v>
      </c>
      <c r="R155" s="142">
        <v>0.0</v>
      </c>
      <c r="S155" s="143">
        <v>0.0</v>
      </c>
      <c r="T155" s="144">
        <v>0.0</v>
      </c>
      <c r="U155" s="142">
        <v>0.0</v>
      </c>
      <c r="V155" s="143">
        <v>0.0</v>
      </c>
      <c r="W155" s="144">
        <v>0.0</v>
      </c>
      <c r="X155" s="142">
        <v>0.0</v>
      </c>
      <c r="Y155" s="143">
        <v>0.0</v>
      </c>
      <c r="Z155" s="144">
        <v>0.0</v>
      </c>
      <c r="AA155" s="142">
        <v>0.0</v>
      </c>
      <c r="AB155" s="143">
        <v>0.0</v>
      </c>
      <c r="AC155" s="143">
        <v>0.0</v>
      </c>
      <c r="AD155" s="146">
        <f t="shared" ref="AD155:AF155" si="185">SUM(C155+I155+L155+O155+R155+U155+X155+AA155)</f>
        <v>2</v>
      </c>
      <c r="AE155" s="143">
        <f t="shared" si="185"/>
        <v>22</v>
      </c>
      <c r="AF155" s="147">
        <f t="shared" si="185"/>
        <v>507400</v>
      </c>
      <c r="AG155" s="51">
        <f>AE155-'Multi-Family'!AE142</f>
        <v>-14</v>
      </c>
      <c r="AH155" s="52">
        <f>AG155/'Multi-Family'!AE142</f>
        <v>-0.3888888889</v>
      </c>
      <c r="AI155" s="53">
        <f>AF155-'Multi-Family'!AF142</f>
        <v>-1652708</v>
      </c>
      <c r="AJ155" s="52">
        <f>AI155/'Multi-Family'!AF142</f>
        <v>-0.7651043374</v>
      </c>
      <c r="AK155" s="126">
        <f t="shared" si="178"/>
        <v>-48998510</v>
      </c>
      <c r="AL155" s="38"/>
      <c r="AM155" s="38"/>
      <c r="AN155" s="38"/>
      <c r="AO155" s="38"/>
      <c r="AP155" s="38"/>
      <c r="AQ155" s="38"/>
      <c r="AR155" s="38"/>
      <c r="AS155" s="38"/>
      <c r="AT155" s="38"/>
      <c r="AU155" s="38"/>
      <c r="AV155" s="38"/>
      <c r="AW155" s="38"/>
      <c r="AX155" s="38"/>
      <c r="AY155" s="38"/>
      <c r="AZ155" s="38"/>
      <c r="BA155" s="38"/>
    </row>
    <row r="156" ht="12.75" customHeight="1">
      <c r="A156" s="36" t="s">
        <v>28</v>
      </c>
      <c r="B156" s="130">
        <v>2015.0</v>
      </c>
      <c r="C156" s="142">
        <v>0.0</v>
      </c>
      <c r="D156" s="143">
        <v>0.0</v>
      </c>
      <c r="E156" s="144">
        <v>0.0</v>
      </c>
      <c r="F156" s="143">
        <v>0.0</v>
      </c>
      <c r="G156" s="143">
        <v>0.0</v>
      </c>
      <c r="H156" s="143">
        <v>0.0</v>
      </c>
      <c r="I156" s="142">
        <v>7.0</v>
      </c>
      <c r="J156" s="143">
        <v>284.0</v>
      </c>
      <c r="K156" s="144">
        <v>2.8447105E7</v>
      </c>
      <c r="L156" s="142">
        <v>2.0</v>
      </c>
      <c r="M156" s="143">
        <v>7.0</v>
      </c>
      <c r="N156" s="144">
        <v>1061844.0</v>
      </c>
      <c r="O156" s="142">
        <v>0.0</v>
      </c>
      <c r="P156" s="143">
        <v>0.0</v>
      </c>
      <c r="Q156" s="144">
        <v>0.0</v>
      </c>
      <c r="R156" s="142">
        <v>0.0</v>
      </c>
      <c r="S156" s="143">
        <v>0.0</v>
      </c>
      <c r="T156" s="144">
        <v>0.0</v>
      </c>
      <c r="U156" s="142">
        <v>0.0</v>
      </c>
      <c r="V156" s="143">
        <v>0.0</v>
      </c>
      <c r="W156" s="144">
        <v>0.0</v>
      </c>
      <c r="X156" s="142">
        <v>0.0</v>
      </c>
      <c r="Y156" s="143">
        <v>0.0</v>
      </c>
      <c r="Z156" s="144">
        <v>0.0</v>
      </c>
      <c r="AA156" s="142">
        <v>2.0</v>
      </c>
      <c r="AB156" s="143">
        <v>2.0</v>
      </c>
      <c r="AC156" s="143">
        <v>614688.0</v>
      </c>
      <c r="AD156" s="146">
        <f t="shared" ref="AD156:AF156" si="186">SUM(C156+I156+L156+O156+R156+U156+X156+AA156)</f>
        <v>11</v>
      </c>
      <c r="AE156" s="143">
        <f t="shared" si="186"/>
        <v>293</v>
      </c>
      <c r="AF156" s="147">
        <f t="shared" si="186"/>
        <v>30123637</v>
      </c>
      <c r="AG156" s="51">
        <f>AE156-'Multi-Family'!AE143</f>
        <v>293</v>
      </c>
      <c r="AH156" s="52" t="str">
        <f>AG156/'Multi-Family'!AE143</f>
        <v>#DIV/0!</v>
      </c>
      <c r="AI156" s="53">
        <f>AF156-'Multi-Family'!AF143</f>
        <v>27658637</v>
      </c>
      <c r="AJ156" s="52">
        <f>AI156/'Multi-Family'!AF143</f>
        <v>11.22054239</v>
      </c>
      <c r="AK156" s="126">
        <f t="shared" si="178"/>
        <v>-21339873</v>
      </c>
      <c r="AL156" s="38"/>
      <c r="AM156" s="38"/>
      <c r="AN156" s="38"/>
      <c r="AO156" s="38"/>
      <c r="AP156" s="38"/>
      <c r="AQ156" s="38"/>
      <c r="AR156" s="38"/>
      <c r="AS156" s="38"/>
      <c r="AT156" s="38"/>
      <c r="AU156" s="38"/>
      <c r="AV156" s="38"/>
      <c r="AW156" s="38"/>
      <c r="AX156" s="38"/>
      <c r="AY156" s="38"/>
      <c r="AZ156" s="38"/>
      <c r="BA156" s="38"/>
    </row>
    <row r="157" ht="12.75" customHeight="1">
      <c r="A157" s="36" t="s">
        <v>29</v>
      </c>
      <c r="B157" s="130">
        <v>2015.0</v>
      </c>
      <c r="C157" s="142">
        <v>0.0</v>
      </c>
      <c r="D157" s="143">
        <v>0.0</v>
      </c>
      <c r="E157" s="144">
        <v>0.0</v>
      </c>
      <c r="F157" s="143">
        <v>0.0</v>
      </c>
      <c r="G157" s="143">
        <v>0.0</v>
      </c>
      <c r="H157" s="143">
        <v>0.0</v>
      </c>
      <c r="I157" s="142">
        <v>31.0</v>
      </c>
      <c r="J157" s="143">
        <v>183.0</v>
      </c>
      <c r="K157" s="144">
        <v>1.4064695E7</v>
      </c>
      <c r="L157" s="142">
        <v>0.0</v>
      </c>
      <c r="M157" s="143">
        <v>0.0</v>
      </c>
      <c r="N157" s="144">
        <v>0.0</v>
      </c>
      <c r="O157" s="142">
        <v>0.0</v>
      </c>
      <c r="P157" s="143">
        <v>0.0</v>
      </c>
      <c r="Q157" s="144">
        <v>0.0</v>
      </c>
      <c r="R157" s="142">
        <v>0.0</v>
      </c>
      <c r="S157" s="143">
        <v>0.0</v>
      </c>
      <c r="T157" s="144">
        <v>0.0</v>
      </c>
      <c r="U157" s="142">
        <v>0.0</v>
      </c>
      <c r="V157" s="143">
        <v>0.0</v>
      </c>
      <c r="W157" s="144">
        <v>0.0</v>
      </c>
      <c r="X157" s="142">
        <v>0.0</v>
      </c>
      <c r="Y157" s="143">
        <v>0.0</v>
      </c>
      <c r="Z157" s="144">
        <v>0.0</v>
      </c>
      <c r="AA157" s="142">
        <v>0.0</v>
      </c>
      <c r="AB157" s="143">
        <v>0.0</v>
      </c>
      <c r="AC157" s="143">
        <v>0.0</v>
      </c>
      <c r="AD157" s="146">
        <f t="shared" ref="AD157:AF157" si="187">SUM(C157+I157+L157+O157+R157+U157+X157+AA157)</f>
        <v>31</v>
      </c>
      <c r="AE157" s="143">
        <f t="shared" si="187"/>
        <v>183</v>
      </c>
      <c r="AF157" s="147">
        <f t="shared" si="187"/>
        <v>14064695</v>
      </c>
      <c r="AG157" s="51">
        <f>AE157-'Multi-Family'!AE144</f>
        <v>-241</v>
      </c>
      <c r="AH157" s="52">
        <f>AG157/'Multi-Family'!AE144</f>
        <v>-0.5683962264</v>
      </c>
      <c r="AI157" s="53">
        <f>AF157-'Multi-Family'!AF144</f>
        <v>-23230131</v>
      </c>
      <c r="AJ157" s="52">
        <f>AI157/'Multi-Family'!AF144</f>
        <v>-0.6228781172</v>
      </c>
      <c r="AK157" s="126">
        <f t="shared" si="178"/>
        <v>-44570004</v>
      </c>
      <c r="AL157" s="38"/>
      <c r="AM157" s="38"/>
      <c r="AN157" s="38"/>
      <c r="AO157" s="38"/>
      <c r="AP157" s="38"/>
      <c r="AQ157" s="38"/>
      <c r="AR157" s="38"/>
      <c r="AS157" s="38"/>
      <c r="AT157" s="38"/>
      <c r="AU157" s="38"/>
      <c r="AV157" s="38"/>
      <c r="AW157" s="38"/>
      <c r="AX157" s="38"/>
      <c r="AY157" s="38"/>
      <c r="AZ157" s="38"/>
      <c r="BA157" s="38"/>
    </row>
    <row r="158" ht="12.75" customHeight="1">
      <c r="A158" s="36" t="s">
        <v>30</v>
      </c>
      <c r="B158" s="130">
        <v>2015.0</v>
      </c>
      <c r="C158" s="142">
        <v>0.0</v>
      </c>
      <c r="D158" s="143">
        <v>0.0</v>
      </c>
      <c r="E158" s="144">
        <v>0.0</v>
      </c>
      <c r="F158" s="143"/>
      <c r="G158" s="143"/>
      <c r="H158" s="143"/>
      <c r="I158" s="142">
        <v>12.0</v>
      </c>
      <c r="J158" s="143">
        <v>136.0</v>
      </c>
      <c r="K158" s="144">
        <v>1.0540026E7</v>
      </c>
      <c r="L158" s="142">
        <v>2.0</v>
      </c>
      <c r="M158" s="143">
        <v>86.0</v>
      </c>
      <c r="N158" s="144">
        <v>4930000.0</v>
      </c>
      <c r="O158" s="142">
        <v>0.0</v>
      </c>
      <c r="P158" s="143">
        <v>0.0</v>
      </c>
      <c r="Q158" s="144">
        <v>0.0</v>
      </c>
      <c r="R158" s="142">
        <v>0.0</v>
      </c>
      <c r="S158" s="143">
        <v>0.0</v>
      </c>
      <c r="T158" s="144">
        <v>0.0</v>
      </c>
      <c r="U158" s="142">
        <v>0.0</v>
      </c>
      <c r="V158" s="143">
        <v>0.0</v>
      </c>
      <c r="W158" s="144">
        <v>0.0</v>
      </c>
      <c r="X158" s="142">
        <v>0.0</v>
      </c>
      <c r="Y158" s="143">
        <v>0.0</v>
      </c>
      <c r="Z158" s="144">
        <v>0.0</v>
      </c>
      <c r="AA158" s="142">
        <v>2.0</v>
      </c>
      <c r="AB158" s="143">
        <v>2.0</v>
      </c>
      <c r="AC158" s="143">
        <v>329506.0</v>
      </c>
      <c r="AD158" s="146">
        <f t="shared" ref="AD158:AF158" si="188">SUM(C158+I158+L158+O158+R158+U158+X158+AA158)</f>
        <v>16</v>
      </c>
      <c r="AE158" s="143">
        <f t="shared" si="188"/>
        <v>224</v>
      </c>
      <c r="AF158" s="147">
        <f t="shared" si="188"/>
        <v>15799532</v>
      </c>
      <c r="AG158" s="51">
        <f>AE158-'Multi-Family'!AE145</f>
        <v>35</v>
      </c>
      <c r="AH158" s="52">
        <f>AG158/'Multi-Family'!AE145</f>
        <v>0.1851851852</v>
      </c>
      <c r="AI158" s="53">
        <f>AF158-'Multi-Family'!AF145</f>
        <v>-2387401</v>
      </c>
      <c r="AJ158" s="52">
        <f>AI158/'Multi-Family'!AF145</f>
        <v>-0.1312701267</v>
      </c>
      <c r="AK158" s="126">
        <f t="shared" si="178"/>
        <v>-46957405</v>
      </c>
      <c r="AL158" s="38"/>
      <c r="AM158" s="38"/>
      <c r="AN158" s="38"/>
      <c r="AO158" s="38"/>
      <c r="AP158" s="38"/>
      <c r="AQ158" s="38"/>
      <c r="AR158" s="38"/>
      <c r="AS158" s="38"/>
      <c r="AT158" s="38"/>
      <c r="AU158" s="38"/>
      <c r="AV158" s="38"/>
      <c r="AW158" s="38"/>
      <c r="AX158" s="38"/>
      <c r="AY158" s="38"/>
      <c r="AZ158" s="38"/>
      <c r="BA158" s="38"/>
    </row>
    <row r="159" ht="12.75" customHeight="1">
      <c r="A159" s="149" t="s">
        <v>31</v>
      </c>
      <c r="B159" s="151">
        <v>2015.0</v>
      </c>
      <c r="C159" s="134">
        <f t="shared" ref="C159:AG159" si="189">SUM(C147:C158)</f>
        <v>0</v>
      </c>
      <c r="D159" s="135">
        <f t="shared" si="189"/>
        <v>0</v>
      </c>
      <c r="E159" s="136">
        <f t="shared" si="189"/>
        <v>0</v>
      </c>
      <c r="F159" s="135">
        <f t="shared" si="189"/>
        <v>0</v>
      </c>
      <c r="G159" s="135">
        <f t="shared" si="189"/>
        <v>0</v>
      </c>
      <c r="H159" s="135">
        <f t="shared" si="189"/>
        <v>0</v>
      </c>
      <c r="I159" s="134">
        <f t="shared" si="189"/>
        <v>78</v>
      </c>
      <c r="J159" s="135">
        <f t="shared" si="189"/>
        <v>1178</v>
      </c>
      <c r="K159" s="136">
        <f t="shared" si="189"/>
        <v>91732746</v>
      </c>
      <c r="L159" s="134">
        <f t="shared" si="189"/>
        <v>6</v>
      </c>
      <c r="M159" s="135">
        <f t="shared" si="189"/>
        <v>96</v>
      </c>
      <c r="N159" s="136">
        <f t="shared" si="189"/>
        <v>6422905</v>
      </c>
      <c r="O159" s="134">
        <f t="shared" si="189"/>
        <v>4</v>
      </c>
      <c r="P159" s="135">
        <f t="shared" si="189"/>
        <v>8</v>
      </c>
      <c r="Q159" s="136">
        <f t="shared" si="189"/>
        <v>1500000</v>
      </c>
      <c r="R159" s="134">
        <f t="shared" si="189"/>
        <v>0</v>
      </c>
      <c r="S159" s="135">
        <f t="shared" si="189"/>
        <v>0</v>
      </c>
      <c r="T159" s="136">
        <f t="shared" si="189"/>
        <v>0</v>
      </c>
      <c r="U159" s="134">
        <f t="shared" si="189"/>
        <v>0</v>
      </c>
      <c r="V159" s="135">
        <f t="shared" si="189"/>
        <v>0</v>
      </c>
      <c r="W159" s="136">
        <f t="shared" si="189"/>
        <v>0</v>
      </c>
      <c r="X159" s="134">
        <f t="shared" si="189"/>
        <v>0</v>
      </c>
      <c r="Y159" s="135">
        <f t="shared" si="189"/>
        <v>0</v>
      </c>
      <c r="Z159" s="136">
        <f t="shared" si="189"/>
        <v>0</v>
      </c>
      <c r="AA159" s="134">
        <f t="shared" si="189"/>
        <v>10</v>
      </c>
      <c r="AB159" s="135">
        <f t="shared" si="189"/>
        <v>10</v>
      </c>
      <c r="AC159" s="135">
        <f t="shared" si="189"/>
        <v>2090516</v>
      </c>
      <c r="AD159" s="138">
        <f t="shared" si="189"/>
        <v>98</v>
      </c>
      <c r="AE159" s="135">
        <f t="shared" si="189"/>
        <v>1292</v>
      </c>
      <c r="AF159" s="139">
        <f t="shared" si="189"/>
        <v>101746167</v>
      </c>
      <c r="AG159" s="54">
        <f t="shared" si="189"/>
        <v>-358</v>
      </c>
      <c r="AH159" s="55">
        <f>AG159/'Multi-Family'!AE146</f>
        <v>-0.216969697</v>
      </c>
      <c r="AI159" s="56">
        <f>SUM(AI147:AI158)</f>
        <v>-46957405</v>
      </c>
      <c r="AJ159" s="55">
        <f>AI159/'Multi-Family'!AF146</f>
        <v>-0.3157785947</v>
      </c>
      <c r="AK159" s="129">
        <f t="shared" ref="AK159:AK160" si="191">AI159</f>
        <v>-46957405</v>
      </c>
      <c r="AL159" s="38"/>
      <c r="AM159" s="15" t="s">
        <v>19</v>
      </c>
      <c r="AN159" s="15" t="s">
        <v>20</v>
      </c>
      <c r="AO159" s="15" t="s">
        <v>21</v>
      </c>
      <c r="AP159" s="15" t="s">
        <v>22</v>
      </c>
      <c r="AQ159" s="15" t="s">
        <v>23</v>
      </c>
      <c r="AR159" s="15" t="s">
        <v>32</v>
      </c>
      <c r="AS159" s="15" t="s">
        <v>25</v>
      </c>
      <c r="AT159" s="15" t="s">
        <v>26</v>
      </c>
      <c r="AU159" s="15" t="s">
        <v>27</v>
      </c>
      <c r="AV159" s="15" t="s">
        <v>28</v>
      </c>
      <c r="AW159" s="15" t="s">
        <v>29</v>
      </c>
      <c r="AX159" s="15" t="s">
        <v>30</v>
      </c>
      <c r="AY159" s="38"/>
      <c r="AZ159" s="38"/>
      <c r="BA159" s="38"/>
    </row>
    <row r="160" ht="12.75" customHeight="1">
      <c r="A160" s="105" t="s">
        <v>19</v>
      </c>
      <c r="B160" s="130">
        <v>2016.0</v>
      </c>
      <c r="C160" s="142">
        <v>0.0</v>
      </c>
      <c r="D160" s="143">
        <v>0.0</v>
      </c>
      <c r="E160" s="144">
        <v>0.0</v>
      </c>
      <c r="F160" s="143">
        <v>0.0</v>
      </c>
      <c r="G160" s="143">
        <v>0.0</v>
      </c>
      <c r="H160" s="143">
        <v>0.0</v>
      </c>
      <c r="I160" s="142">
        <v>3.0</v>
      </c>
      <c r="J160" s="143">
        <v>38.0</v>
      </c>
      <c r="K160" s="144">
        <v>2462542.0</v>
      </c>
      <c r="L160" s="142">
        <v>0.0</v>
      </c>
      <c r="M160" s="143">
        <v>0.0</v>
      </c>
      <c r="N160" s="144">
        <v>0.0</v>
      </c>
      <c r="O160" s="142">
        <v>0.0</v>
      </c>
      <c r="P160" s="143">
        <v>0.0</v>
      </c>
      <c r="Q160" s="144">
        <v>0.0</v>
      </c>
      <c r="R160" s="142">
        <v>0.0</v>
      </c>
      <c r="S160" s="143">
        <v>0.0</v>
      </c>
      <c r="T160" s="144">
        <v>0.0</v>
      </c>
      <c r="U160" s="142">
        <v>0.0</v>
      </c>
      <c r="V160" s="143">
        <v>0.0</v>
      </c>
      <c r="W160" s="144">
        <v>0.0</v>
      </c>
      <c r="X160" s="142">
        <v>0.0</v>
      </c>
      <c r="Y160" s="143">
        <v>0.0</v>
      </c>
      <c r="Z160" s="144">
        <v>0.0</v>
      </c>
      <c r="AA160" s="142">
        <v>0.0</v>
      </c>
      <c r="AB160" s="143">
        <v>0.0</v>
      </c>
      <c r="AC160" s="143">
        <v>0.0</v>
      </c>
      <c r="AD160" s="146">
        <f t="shared" ref="AD160:AF160" si="190">SUM(C160+I160+L160+O160+R160+U160+X160+AA160+F160)</f>
        <v>3</v>
      </c>
      <c r="AE160" s="143">
        <f t="shared" si="190"/>
        <v>38</v>
      </c>
      <c r="AF160" s="147">
        <f t="shared" si="190"/>
        <v>2462542</v>
      </c>
      <c r="AG160" s="51">
        <f>AE160-'Multi-Family'!AE147</f>
        <v>38</v>
      </c>
      <c r="AH160" s="52" t="str">
        <f>AG160/'Multi-Family'!AE147</f>
        <v>#DIV/0!</v>
      </c>
      <c r="AI160" s="53">
        <f>AF160-'Multi-Family'!AF147</f>
        <v>2462542</v>
      </c>
      <c r="AJ160" s="52" t="str">
        <f>AI160/'Multi-Family'!AF147</f>
        <v>#DIV/0!</v>
      </c>
      <c r="AK160" s="126">
        <f t="shared" si="191"/>
        <v>2462542</v>
      </c>
      <c r="AL160" s="38"/>
      <c r="AM160" s="108">
        <f t="array" ref="AM160:AX161">TRANSPOSE(AE160:AF171)</f>
        <v>38</v>
      </c>
      <c r="AN160" s="108">
        <v>149.0</v>
      </c>
      <c r="AO160" s="108">
        <v>56.0</v>
      </c>
      <c r="AP160" s="108">
        <v>359.0</v>
      </c>
      <c r="AQ160" s="108">
        <v>109.0</v>
      </c>
      <c r="AR160" s="108">
        <v>4.0</v>
      </c>
      <c r="AS160" s="108">
        <v>287.0</v>
      </c>
      <c r="AT160" s="108">
        <v>126.0</v>
      </c>
      <c r="AU160" s="108">
        <v>102.0</v>
      </c>
      <c r="AV160" s="108">
        <v>214.0</v>
      </c>
      <c r="AW160" s="108">
        <v>57.0</v>
      </c>
      <c r="AX160" s="108">
        <v>64.0</v>
      </c>
      <c r="AY160" s="38"/>
      <c r="AZ160" s="38"/>
      <c r="BA160" s="38"/>
    </row>
    <row r="161" ht="12.75" customHeight="1">
      <c r="A161" s="36" t="s">
        <v>20</v>
      </c>
      <c r="B161" s="130">
        <v>2016.0</v>
      </c>
      <c r="C161" s="142">
        <v>0.0</v>
      </c>
      <c r="D161" s="143">
        <v>0.0</v>
      </c>
      <c r="E161" s="144">
        <v>0.0</v>
      </c>
      <c r="F161" s="143">
        <v>0.0</v>
      </c>
      <c r="G161" s="143">
        <v>0.0</v>
      </c>
      <c r="H161" s="143">
        <v>0.0</v>
      </c>
      <c r="I161" s="142">
        <v>1.0</v>
      </c>
      <c r="J161" s="143">
        <v>95.0</v>
      </c>
      <c r="K161" s="144">
        <v>6096293.0</v>
      </c>
      <c r="L161" s="142">
        <v>2.0</v>
      </c>
      <c r="M161" s="143">
        <v>54.0</v>
      </c>
      <c r="N161" s="144">
        <v>2437459.0</v>
      </c>
      <c r="O161" s="142">
        <v>0.0</v>
      </c>
      <c r="P161" s="143">
        <v>0.0</v>
      </c>
      <c r="Q161" s="144">
        <v>0.0</v>
      </c>
      <c r="R161" s="142">
        <v>0.0</v>
      </c>
      <c r="S161" s="143">
        <v>0.0</v>
      </c>
      <c r="T161" s="144">
        <v>0.0</v>
      </c>
      <c r="U161" s="142">
        <v>0.0</v>
      </c>
      <c r="V161" s="143">
        <v>0.0</v>
      </c>
      <c r="W161" s="144">
        <v>0.0</v>
      </c>
      <c r="X161" s="142">
        <v>0.0</v>
      </c>
      <c r="Y161" s="143">
        <v>0.0</v>
      </c>
      <c r="Z161" s="144">
        <v>0.0</v>
      </c>
      <c r="AA161" s="142">
        <v>0.0</v>
      </c>
      <c r="AB161" s="143">
        <v>0.0</v>
      </c>
      <c r="AC161" s="143">
        <v>0.0</v>
      </c>
      <c r="AD161" s="146">
        <f t="shared" ref="AD161:AF161" si="192">SUM(C161+I161+L161+O161+R161+U161+X161+AA161+F161)</f>
        <v>3</v>
      </c>
      <c r="AE161" s="143">
        <f t="shared" si="192"/>
        <v>149</v>
      </c>
      <c r="AF161" s="147">
        <f t="shared" si="192"/>
        <v>8533752</v>
      </c>
      <c r="AG161" s="51">
        <f>AE161-'Multi-Family'!AE148</f>
        <v>54</v>
      </c>
      <c r="AH161" s="52">
        <f>AG161/'Multi-Family'!AE148</f>
        <v>0.5684210526</v>
      </c>
      <c r="AI161" s="53">
        <f>AF161-'Multi-Family'!AF148</f>
        <v>855399</v>
      </c>
      <c r="AJ161" s="52">
        <f>AI161/'Multi-Family'!AF148</f>
        <v>0.1114039691</v>
      </c>
      <c r="AK161" s="126">
        <f t="shared" ref="AK161:AK171" si="194">AK160+AI161</f>
        <v>3317941</v>
      </c>
      <c r="AL161" s="38"/>
      <c r="AM161" s="108">
        <v>2462542.0</v>
      </c>
      <c r="AN161" s="108">
        <v>8533752.0</v>
      </c>
      <c r="AO161" s="108">
        <v>2822149.0</v>
      </c>
      <c r="AP161" s="108">
        <v>2.4662178E7</v>
      </c>
      <c r="AQ161" s="108">
        <v>8480592.0</v>
      </c>
      <c r="AR161" s="108">
        <v>524224.0</v>
      </c>
      <c r="AS161" s="108">
        <v>1.3331488E7</v>
      </c>
      <c r="AT161" s="108">
        <v>1.0978031E7</v>
      </c>
      <c r="AU161" s="108">
        <v>1.0672483E7</v>
      </c>
      <c r="AV161" s="108">
        <v>1.6189388E7</v>
      </c>
      <c r="AW161" s="108">
        <v>2374844.0</v>
      </c>
      <c r="AX161" s="108">
        <v>4550586.0</v>
      </c>
      <c r="AY161" s="38"/>
      <c r="AZ161" s="38"/>
      <c r="BA161" s="38"/>
    </row>
    <row r="162" ht="12.75" customHeight="1">
      <c r="A162" s="36" t="s">
        <v>21</v>
      </c>
      <c r="B162" s="130">
        <v>2016.0</v>
      </c>
      <c r="C162" s="142">
        <v>0.0</v>
      </c>
      <c r="D162" s="143">
        <v>0.0</v>
      </c>
      <c r="E162" s="144">
        <v>0.0</v>
      </c>
      <c r="F162" s="143">
        <v>0.0</v>
      </c>
      <c r="G162" s="143">
        <v>0.0</v>
      </c>
      <c r="H162" s="143">
        <v>0.0</v>
      </c>
      <c r="I162" s="142">
        <v>24.0</v>
      </c>
      <c r="J162" s="143">
        <v>26.0</v>
      </c>
      <c r="K162" s="144">
        <v>2450335.0</v>
      </c>
      <c r="L162" s="142">
        <v>1.0</v>
      </c>
      <c r="M162" s="143">
        <v>30.0</v>
      </c>
      <c r="N162" s="144">
        <v>371814.0</v>
      </c>
      <c r="O162" s="142">
        <v>0.0</v>
      </c>
      <c r="P162" s="143">
        <v>0.0</v>
      </c>
      <c r="Q162" s="144">
        <v>0.0</v>
      </c>
      <c r="R162" s="142">
        <v>0.0</v>
      </c>
      <c r="S162" s="143">
        <v>0.0</v>
      </c>
      <c r="T162" s="144">
        <v>0.0</v>
      </c>
      <c r="U162" s="142">
        <v>0.0</v>
      </c>
      <c r="V162" s="143">
        <v>0.0</v>
      </c>
      <c r="W162" s="144">
        <v>0.0</v>
      </c>
      <c r="X162" s="142">
        <v>0.0</v>
      </c>
      <c r="Y162" s="143">
        <v>0.0</v>
      </c>
      <c r="Z162" s="144">
        <v>0.0</v>
      </c>
      <c r="AA162" s="142">
        <v>0.0</v>
      </c>
      <c r="AB162" s="143">
        <v>0.0</v>
      </c>
      <c r="AC162" s="143">
        <v>0.0</v>
      </c>
      <c r="AD162" s="146">
        <f t="shared" ref="AD162:AF162" si="193">SUM(C162+I162+L162+O162+R162+U162+X162+AA162+F162)</f>
        <v>25</v>
      </c>
      <c r="AE162" s="143">
        <f t="shared" si="193"/>
        <v>56</v>
      </c>
      <c r="AF162" s="147">
        <f t="shared" si="193"/>
        <v>2822149</v>
      </c>
      <c r="AG162" s="51">
        <f>AE162-'Multi-Family'!AE149</f>
        <v>55</v>
      </c>
      <c r="AH162" s="52">
        <f>AG162/'Multi-Family'!AE149</f>
        <v>55</v>
      </c>
      <c r="AI162" s="53">
        <f>AF162-'Multi-Family'!AF149</f>
        <v>2717317</v>
      </c>
      <c r="AJ162" s="52">
        <f>AI162/'Multi-Family'!AF149</f>
        <v>25.92068262</v>
      </c>
      <c r="AK162" s="126">
        <f t="shared" si="194"/>
        <v>6035258</v>
      </c>
      <c r="AL162" s="38"/>
      <c r="AM162" s="150">
        <f t="shared" ref="AM162:AX162" si="195">AM161/$AM$150</f>
        <v>2.462542</v>
      </c>
      <c r="AN162" s="150">
        <f t="shared" si="195"/>
        <v>8.533752</v>
      </c>
      <c r="AO162" s="150">
        <f t="shared" si="195"/>
        <v>2.822149</v>
      </c>
      <c r="AP162" s="150">
        <f t="shared" si="195"/>
        <v>24.662178</v>
      </c>
      <c r="AQ162" s="150">
        <f t="shared" si="195"/>
        <v>8.480592</v>
      </c>
      <c r="AR162" s="150">
        <f t="shared" si="195"/>
        <v>0.524224</v>
      </c>
      <c r="AS162" s="150">
        <f t="shared" si="195"/>
        <v>13.331488</v>
      </c>
      <c r="AT162" s="150">
        <f t="shared" si="195"/>
        <v>10.978031</v>
      </c>
      <c r="AU162" s="150">
        <f t="shared" si="195"/>
        <v>10.672483</v>
      </c>
      <c r="AV162" s="150">
        <f t="shared" si="195"/>
        <v>16.189388</v>
      </c>
      <c r="AW162" s="150">
        <f t="shared" si="195"/>
        <v>2.374844</v>
      </c>
      <c r="AX162" s="150">
        <f t="shared" si="195"/>
        <v>4.550586</v>
      </c>
      <c r="AY162" s="38"/>
      <c r="AZ162" s="38"/>
      <c r="BA162" s="38"/>
    </row>
    <row r="163" ht="12.75" customHeight="1">
      <c r="A163" s="36" t="s">
        <v>22</v>
      </c>
      <c r="B163" s="130">
        <v>2016.0</v>
      </c>
      <c r="C163" s="142">
        <v>0.0</v>
      </c>
      <c r="D163" s="143">
        <v>0.0</v>
      </c>
      <c r="E163" s="144">
        <v>0.0</v>
      </c>
      <c r="F163" s="143">
        <v>0.0</v>
      </c>
      <c r="G163" s="143">
        <v>0.0</v>
      </c>
      <c r="H163" s="143">
        <v>0.0</v>
      </c>
      <c r="I163" s="142">
        <v>8.0</v>
      </c>
      <c r="J163" s="143">
        <v>335.0</v>
      </c>
      <c r="K163" s="144">
        <v>2.4364727E7</v>
      </c>
      <c r="L163" s="142">
        <v>1.0</v>
      </c>
      <c r="M163" s="143">
        <v>24.0</v>
      </c>
      <c r="N163" s="144">
        <v>297451.0</v>
      </c>
      <c r="O163" s="142">
        <v>0.0</v>
      </c>
      <c r="P163" s="143">
        <v>0.0</v>
      </c>
      <c r="Q163" s="144">
        <v>0.0</v>
      </c>
      <c r="R163" s="142">
        <v>0.0</v>
      </c>
      <c r="S163" s="143">
        <v>0.0</v>
      </c>
      <c r="T163" s="144">
        <v>0.0</v>
      </c>
      <c r="U163" s="142">
        <v>0.0</v>
      </c>
      <c r="V163" s="143">
        <v>0.0</v>
      </c>
      <c r="W163" s="144">
        <v>0.0</v>
      </c>
      <c r="X163" s="142">
        <v>0.0</v>
      </c>
      <c r="Y163" s="143">
        <v>0.0</v>
      </c>
      <c r="Z163" s="144">
        <v>0.0</v>
      </c>
      <c r="AA163" s="142">
        <v>0.0</v>
      </c>
      <c r="AB163" s="143">
        <v>0.0</v>
      </c>
      <c r="AC163" s="143">
        <v>0.0</v>
      </c>
      <c r="AD163" s="146">
        <f t="shared" ref="AD163:AF163" si="196">SUM(C163+I163+L163+O163+R163+U163+X163+AA163+F163)</f>
        <v>9</v>
      </c>
      <c r="AE163" s="143">
        <f t="shared" si="196"/>
        <v>359</v>
      </c>
      <c r="AF163" s="147">
        <f t="shared" si="196"/>
        <v>24662178</v>
      </c>
      <c r="AG163" s="51">
        <f>AE163-'Multi-Family'!AE150</f>
        <v>354</v>
      </c>
      <c r="AH163" s="52">
        <f>AG163/'Multi-Family'!AE150</f>
        <v>70.8</v>
      </c>
      <c r="AI163" s="53">
        <f>AF163-'Multi-Family'!AF150</f>
        <v>24011628</v>
      </c>
      <c r="AJ163" s="52">
        <f>AI163/'Multi-Family'!AF150</f>
        <v>36.90973484</v>
      </c>
      <c r="AK163" s="126">
        <f t="shared" si="194"/>
        <v>30046886</v>
      </c>
      <c r="AL163" s="38"/>
      <c r="AM163" s="58"/>
      <c r="AN163" s="38"/>
      <c r="AO163" s="38"/>
      <c r="AP163" s="38"/>
      <c r="AQ163" s="38"/>
      <c r="AR163" s="38"/>
      <c r="AS163" s="38"/>
      <c r="AT163" s="38"/>
      <c r="AU163" s="38"/>
      <c r="AV163" s="38"/>
      <c r="AW163" s="38"/>
      <c r="AX163" s="38"/>
      <c r="AY163" s="38"/>
      <c r="AZ163" s="38"/>
      <c r="BA163" s="38"/>
    </row>
    <row r="164" ht="12.75" customHeight="1">
      <c r="A164" s="36" t="s">
        <v>23</v>
      </c>
      <c r="B164" s="130">
        <v>2016.0</v>
      </c>
      <c r="C164" s="142">
        <v>0.0</v>
      </c>
      <c r="D164" s="143">
        <v>0.0</v>
      </c>
      <c r="E164" s="144">
        <v>0.0</v>
      </c>
      <c r="F164" s="143">
        <v>0.0</v>
      </c>
      <c r="G164" s="143">
        <v>0.0</v>
      </c>
      <c r="H164" s="143">
        <v>0.0</v>
      </c>
      <c r="I164" s="142">
        <v>1.0</v>
      </c>
      <c r="J164" s="143">
        <v>101.0</v>
      </c>
      <c r="K164" s="144">
        <v>7709351.0</v>
      </c>
      <c r="L164" s="142">
        <v>4.0</v>
      </c>
      <c r="M164" s="143">
        <v>8.0</v>
      </c>
      <c r="N164" s="144">
        <v>771241.0</v>
      </c>
      <c r="O164" s="142">
        <v>0.0</v>
      </c>
      <c r="P164" s="143">
        <v>0.0</v>
      </c>
      <c r="Q164" s="144">
        <v>0.0</v>
      </c>
      <c r="R164" s="142">
        <v>0.0</v>
      </c>
      <c r="S164" s="143">
        <v>0.0</v>
      </c>
      <c r="T164" s="144">
        <v>0.0</v>
      </c>
      <c r="U164" s="142">
        <v>0.0</v>
      </c>
      <c r="V164" s="143">
        <v>0.0</v>
      </c>
      <c r="W164" s="144">
        <v>0.0</v>
      </c>
      <c r="X164" s="142">
        <v>0.0</v>
      </c>
      <c r="Y164" s="143">
        <v>0.0</v>
      </c>
      <c r="Z164" s="144">
        <v>0.0</v>
      </c>
      <c r="AA164" s="142">
        <v>0.0</v>
      </c>
      <c r="AB164" s="143">
        <v>0.0</v>
      </c>
      <c r="AC164" s="143">
        <v>0.0</v>
      </c>
      <c r="AD164" s="146">
        <f t="shared" ref="AD164:AF164" si="197">SUM(C164+I164+L164+O164+R164+U164+X164+AA164+F164)</f>
        <v>5</v>
      </c>
      <c r="AE164" s="143">
        <f t="shared" si="197"/>
        <v>109</v>
      </c>
      <c r="AF164" s="147">
        <f t="shared" si="197"/>
        <v>8480592</v>
      </c>
      <c r="AG164" s="51">
        <f>AE164-'Multi-Family'!AE151</f>
        <v>64</v>
      </c>
      <c r="AH164" s="52">
        <f>AG164/'Multi-Family'!AE151</f>
        <v>1.422222222</v>
      </c>
      <c r="AI164" s="53">
        <f>AF164-'Multi-Family'!AF151</f>
        <v>5793991</v>
      </c>
      <c r="AJ164" s="52">
        <f>AI164/'Multi-Family'!AF151</f>
        <v>2.156625044</v>
      </c>
      <c r="AK164" s="126">
        <f t="shared" si="194"/>
        <v>35840877</v>
      </c>
      <c r="AL164" s="38"/>
      <c r="AM164" s="38"/>
      <c r="AN164" s="38"/>
      <c r="AO164" s="38"/>
      <c r="AP164" s="38"/>
      <c r="AQ164" s="38"/>
      <c r="AR164" s="38"/>
      <c r="AS164" s="38"/>
      <c r="AT164" s="38"/>
      <c r="AU164" s="38"/>
      <c r="AV164" s="38"/>
      <c r="AW164" s="38"/>
      <c r="AX164" s="38"/>
      <c r="AY164" s="38"/>
      <c r="AZ164" s="38"/>
      <c r="BA164" s="38"/>
    </row>
    <row r="165" ht="12.75" customHeight="1">
      <c r="A165" s="36" t="s">
        <v>32</v>
      </c>
      <c r="B165" s="130">
        <v>2016.0</v>
      </c>
      <c r="C165" s="142">
        <v>0.0</v>
      </c>
      <c r="D165" s="143">
        <v>0.0</v>
      </c>
      <c r="E165" s="144">
        <v>0.0</v>
      </c>
      <c r="F165" s="143">
        <v>0.0</v>
      </c>
      <c r="G165" s="143">
        <v>0.0</v>
      </c>
      <c r="H165" s="143">
        <v>0.0</v>
      </c>
      <c r="I165" s="142">
        <v>0.0</v>
      </c>
      <c r="J165" s="143">
        <v>0.0</v>
      </c>
      <c r="K165" s="144">
        <v>0.0</v>
      </c>
      <c r="L165" s="142">
        <v>2.0</v>
      </c>
      <c r="M165" s="143">
        <v>4.0</v>
      </c>
      <c r="N165" s="144">
        <v>524224.0</v>
      </c>
      <c r="O165" s="142">
        <v>0.0</v>
      </c>
      <c r="P165" s="143">
        <v>0.0</v>
      </c>
      <c r="Q165" s="144">
        <v>0.0</v>
      </c>
      <c r="R165" s="142">
        <v>0.0</v>
      </c>
      <c r="S165" s="143">
        <v>0.0</v>
      </c>
      <c r="T165" s="144">
        <v>0.0</v>
      </c>
      <c r="U165" s="142">
        <v>0.0</v>
      </c>
      <c r="V165" s="143">
        <v>0.0</v>
      </c>
      <c r="W165" s="144">
        <v>0.0</v>
      </c>
      <c r="X165" s="142">
        <v>0.0</v>
      </c>
      <c r="Y165" s="143">
        <v>0.0</v>
      </c>
      <c r="Z165" s="144">
        <v>0.0</v>
      </c>
      <c r="AA165" s="142">
        <v>0.0</v>
      </c>
      <c r="AB165" s="143">
        <v>0.0</v>
      </c>
      <c r="AC165" s="143">
        <v>0.0</v>
      </c>
      <c r="AD165" s="146">
        <f t="shared" ref="AD165:AF165" si="198">SUM(C165+I165+L165+O165+R165+U165+X165+AA165+F165)</f>
        <v>2</v>
      </c>
      <c r="AE165" s="143">
        <f t="shared" si="198"/>
        <v>4</v>
      </c>
      <c r="AF165" s="147">
        <f t="shared" si="198"/>
        <v>524224</v>
      </c>
      <c r="AG165" s="51">
        <f>AE165-'Multi-Family'!AE152</f>
        <v>-137</v>
      </c>
      <c r="AH165" s="52">
        <f>AG165/'Multi-Family'!AE152</f>
        <v>-0.9716312057</v>
      </c>
      <c r="AI165" s="53">
        <f>AF165-'Multi-Family'!AF152</f>
        <v>-8665388</v>
      </c>
      <c r="AJ165" s="52">
        <f>AI165/'Multi-Family'!AF152</f>
        <v>-0.9429547189</v>
      </c>
      <c r="AK165" s="126">
        <f t="shared" si="194"/>
        <v>27175489</v>
      </c>
      <c r="AL165" s="38"/>
      <c r="AM165" s="38"/>
      <c r="AN165" s="38"/>
      <c r="AO165" s="38"/>
      <c r="AP165" s="38"/>
      <c r="AQ165" s="38"/>
      <c r="AR165" s="38"/>
      <c r="AS165" s="38"/>
      <c r="AT165" s="38"/>
      <c r="AU165" s="38"/>
      <c r="AV165" s="38"/>
      <c r="AW165" s="38"/>
      <c r="AX165" s="38"/>
      <c r="AY165" s="38"/>
      <c r="AZ165" s="38"/>
      <c r="BA165" s="38"/>
    </row>
    <row r="166" ht="12.75" customHeight="1">
      <c r="A166" s="36" t="s">
        <v>25</v>
      </c>
      <c r="B166" s="130">
        <v>2016.0</v>
      </c>
      <c r="C166" s="142">
        <v>0.0</v>
      </c>
      <c r="D166" s="143">
        <v>0.0</v>
      </c>
      <c r="E166" s="144">
        <v>0.0</v>
      </c>
      <c r="F166" s="143">
        <v>0.0</v>
      </c>
      <c r="G166" s="143">
        <v>0.0</v>
      </c>
      <c r="H166" s="143">
        <v>0.0</v>
      </c>
      <c r="I166" s="142">
        <v>4.0</v>
      </c>
      <c r="J166" s="143">
        <v>279.0</v>
      </c>
      <c r="K166" s="144">
        <v>1.172276E7</v>
      </c>
      <c r="L166" s="142">
        <v>0.0</v>
      </c>
      <c r="M166" s="143">
        <v>0.0</v>
      </c>
      <c r="N166" s="144">
        <v>0.0</v>
      </c>
      <c r="O166" s="142">
        <v>0.0</v>
      </c>
      <c r="P166" s="143">
        <v>0.0</v>
      </c>
      <c r="Q166" s="144">
        <v>0.0</v>
      </c>
      <c r="R166" s="142">
        <v>0.0</v>
      </c>
      <c r="S166" s="143">
        <v>0.0</v>
      </c>
      <c r="T166" s="144">
        <v>0.0</v>
      </c>
      <c r="U166" s="142">
        <v>0.0</v>
      </c>
      <c r="V166" s="143">
        <v>0.0</v>
      </c>
      <c r="W166" s="144">
        <v>0.0</v>
      </c>
      <c r="X166" s="142">
        <v>0.0</v>
      </c>
      <c r="Y166" s="143">
        <v>0.0</v>
      </c>
      <c r="Z166" s="144">
        <v>0.0</v>
      </c>
      <c r="AA166" s="142">
        <v>8.0</v>
      </c>
      <c r="AB166" s="143">
        <v>8.0</v>
      </c>
      <c r="AC166" s="143">
        <v>1608728.0</v>
      </c>
      <c r="AD166" s="146">
        <f t="shared" ref="AD166:AF166" si="199">SUM(C166+I166+L166+O166+R166+U166+X166+AA166+F166)</f>
        <v>12</v>
      </c>
      <c r="AE166" s="143">
        <f t="shared" si="199"/>
        <v>287</v>
      </c>
      <c r="AF166" s="147">
        <f t="shared" si="199"/>
        <v>13331488</v>
      </c>
      <c r="AG166" s="51">
        <f>AE166-'Multi-Family'!AE153</f>
        <v>162</v>
      </c>
      <c r="AH166" s="52">
        <f>AG166/'Multi-Family'!AE153</f>
        <v>1.296</v>
      </c>
      <c r="AI166" s="53">
        <f>AF166-'Multi-Family'!AF153</f>
        <v>5113351</v>
      </c>
      <c r="AJ166" s="52">
        <f>AI166/'Multi-Family'!AF153</f>
        <v>0.622203183</v>
      </c>
      <c r="AK166" s="126">
        <f t="shared" si="194"/>
        <v>32288840</v>
      </c>
      <c r="AL166" s="38"/>
      <c r="AM166" s="38"/>
      <c r="AN166" s="38"/>
      <c r="AO166" s="38"/>
      <c r="AP166" s="38"/>
      <c r="AQ166" s="38"/>
      <c r="AR166" s="38"/>
      <c r="AS166" s="38"/>
      <c r="AT166" s="38"/>
      <c r="AU166" s="38"/>
      <c r="AV166" s="38"/>
      <c r="AW166" s="38"/>
      <c r="AX166" s="38"/>
      <c r="AY166" s="38"/>
      <c r="AZ166" s="38"/>
      <c r="BA166" s="38"/>
    </row>
    <row r="167" ht="12.75" customHeight="1">
      <c r="A167" s="36" t="s">
        <v>26</v>
      </c>
      <c r="B167" s="130">
        <v>2016.0</v>
      </c>
      <c r="C167" s="142">
        <v>0.0</v>
      </c>
      <c r="D167" s="143">
        <v>0.0</v>
      </c>
      <c r="E167" s="144">
        <v>0.0</v>
      </c>
      <c r="F167" s="143">
        <v>0.0</v>
      </c>
      <c r="G167" s="143">
        <v>0.0</v>
      </c>
      <c r="H167" s="143">
        <v>0.0</v>
      </c>
      <c r="I167" s="142">
        <v>18.0</v>
      </c>
      <c r="J167" s="143">
        <v>36.0</v>
      </c>
      <c r="K167" s="144">
        <v>3320640.0</v>
      </c>
      <c r="L167" s="142">
        <v>1.0</v>
      </c>
      <c r="M167" s="143">
        <v>90.0</v>
      </c>
      <c r="N167" s="144">
        <v>7657391.0</v>
      </c>
      <c r="O167" s="142">
        <v>0.0</v>
      </c>
      <c r="P167" s="143">
        <v>0.0</v>
      </c>
      <c r="Q167" s="144">
        <v>0.0</v>
      </c>
      <c r="R167" s="142">
        <v>0.0</v>
      </c>
      <c r="S167" s="143">
        <v>0.0</v>
      </c>
      <c r="T167" s="144">
        <v>0.0</v>
      </c>
      <c r="U167" s="142">
        <v>0.0</v>
      </c>
      <c r="V167" s="143">
        <v>0.0</v>
      </c>
      <c r="W167" s="144">
        <v>0.0</v>
      </c>
      <c r="X167" s="142">
        <v>0.0</v>
      </c>
      <c r="Y167" s="143">
        <v>0.0</v>
      </c>
      <c r="Z167" s="144">
        <v>0.0</v>
      </c>
      <c r="AA167" s="142">
        <v>0.0</v>
      </c>
      <c r="AB167" s="143">
        <v>0.0</v>
      </c>
      <c r="AC167" s="143">
        <v>0.0</v>
      </c>
      <c r="AD167" s="146">
        <f t="shared" ref="AD167:AF167" si="200">SUM(C167+I167+L167+O167+R167+U167+X167+AA167+F167)</f>
        <v>19</v>
      </c>
      <c r="AE167" s="143">
        <f t="shared" si="200"/>
        <v>126</v>
      </c>
      <c r="AF167" s="147">
        <f t="shared" si="200"/>
        <v>10978031</v>
      </c>
      <c r="AG167" s="51">
        <f>AE167-'Multi-Family'!AE154</f>
        <v>-32</v>
      </c>
      <c r="AH167" s="52">
        <f>AG167/'Multi-Family'!AE154</f>
        <v>-0.2025316456</v>
      </c>
      <c r="AI167" s="53">
        <f>AF167-'Multi-Family'!AF154</f>
        <v>-1744787</v>
      </c>
      <c r="AJ167" s="52">
        <f>AI167/'Multi-Family'!AF154</f>
        <v>-0.1371384075</v>
      </c>
      <c r="AK167" s="126">
        <f t="shared" si="194"/>
        <v>30544053</v>
      </c>
      <c r="AL167" s="38"/>
      <c r="AM167" s="38"/>
      <c r="AN167" s="38"/>
      <c r="AO167" s="38"/>
      <c r="AP167" s="38"/>
      <c r="AQ167" s="38"/>
      <c r="AR167" s="38"/>
      <c r="AS167" s="38"/>
      <c r="AT167" s="38"/>
      <c r="AU167" s="38"/>
      <c r="AV167" s="38"/>
      <c r="AW167" s="38"/>
      <c r="AX167" s="38"/>
      <c r="AY167" s="38"/>
      <c r="AZ167" s="38"/>
      <c r="BA167" s="38"/>
    </row>
    <row r="168" ht="12.75" customHeight="1">
      <c r="A168" s="36" t="s">
        <v>27</v>
      </c>
      <c r="B168" s="130">
        <v>2016.0</v>
      </c>
      <c r="C168" s="142">
        <v>0.0</v>
      </c>
      <c r="D168" s="143">
        <v>0.0</v>
      </c>
      <c r="E168" s="144">
        <v>0.0</v>
      </c>
      <c r="F168" s="143">
        <v>0.0</v>
      </c>
      <c r="G168" s="143">
        <v>0.0</v>
      </c>
      <c r="H168" s="143">
        <v>0.0</v>
      </c>
      <c r="I168" s="142">
        <v>2.0</v>
      </c>
      <c r="J168" s="143">
        <v>2.0</v>
      </c>
      <c r="K168" s="144">
        <v>190776.0</v>
      </c>
      <c r="L168" s="142">
        <v>4.0</v>
      </c>
      <c r="M168" s="143">
        <v>100.0</v>
      </c>
      <c r="N168" s="144">
        <v>1.0481707E7</v>
      </c>
      <c r="O168" s="142">
        <v>0.0</v>
      </c>
      <c r="P168" s="143">
        <v>0.0</v>
      </c>
      <c r="Q168" s="144">
        <v>0.0</v>
      </c>
      <c r="R168" s="142">
        <v>0.0</v>
      </c>
      <c r="S168" s="143">
        <v>0.0</v>
      </c>
      <c r="T168" s="144">
        <v>0.0</v>
      </c>
      <c r="U168" s="142">
        <v>0.0</v>
      </c>
      <c r="V168" s="143">
        <v>0.0</v>
      </c>
      <c r="W168" s="144">
        <v>0.0</v>
      </c>
      <c r="X168" s="142">
        <v>0.0</v>
      </c>
      <c r="Y168" s="143">
        <v>0.0</v>
      </c>
      <c r="Z168" s="144">
        <v>0.0</v>
      </c>
      <c r="AA168" s="142">
        <v>0.0</v>
      </c>
      <c r="AB168" s="143">
        <v>0.0</v>
      </c>
      <c r="AC168" s="143">
        <v>0.0</v>
      </c>
      <c r="AD168" s="146">
        <f t="shared" ref="AD168:AF168" si="201">SUM(C168+I168+L168+O168+R168+U168+X168+AA168+F168)</f>
        <v>6</v>
      </c>
      <c r="AE168" s="143">
        <f t="shared" si="201"/>
        <v>102</v>
      </c>
      <c r="AF168" s="147">
        <f t="shared" si="201"/>
        <v>10672483</v>
      </c>
      <c r="AG168" s="51">
        <f>AE168-'Multi-Family'!AE155</f>
        <v>80</v>
      </c>
      <c r="AH168" s="52">
        <f>AG168/'Multi-Family'!AE155</f>
        <v>3.636363636</v>
      </c>
      <c r="AI168" s="53">
        <f>AF168-'Multi-Family'!AF155</f>
        <v>10165083</v>
      </c>
      <c r="AJ168" s="52">
        <f>AI168/'Multi-Family'!AF155</f>
        <v>20.03366772</v>
      </c>
      <c r="AK168" s="126">
        <f t="shared" si="194"/>
        <v>40709136</v>
      </c>
      <c r="AL168" s="38"/>
      <c r="AM168" s="38"/>
      <c r="AN168" s="38"/>
      <c r="AO168" s="38"/>
      <c r="AP168" s="38"/>
      <c r="AQ168" s="38"/>
      <c r="AR168" s="38"/>
      <c r="AS168" s="38"/>
      <c r="AT168" s="38"/>
      <c r="AU168" s="38"/>
      <c r="AV168" s="38"/>
      <c r="AW168" s="38"/>
      <c r="AX168" s="38"/>
      <c r="AY168" s="38"/>
      <c r="AZ168" s="38"/>
      <c r="BA168" s="38"/>
    </row>
    <row r="169" ht="12.75" customHeight="1">
      <c r="A169" s="36" t="s">
        <v>28</v>
      </c>
      <c r="B169" s="130">
        <v>2016.0</v>
      </c>
      <c r="C169" s="142">
        <v>0.0</v>
      </c>
      <c r="D169" s="143">
        <v>0.0</v>
      </c>
      <c r="E169" s="144">
        <v>0.0</v>
      </c>
      <c r="F169" s="143">
        <v>0.0</v>
      </c>
      <c r="G169" s="143">
        <v>0.0</v>
      </c>
      <c r="H169" s="143">
        <v>0.0</v>
      </c>
      <c r="I169" s="142">
        <v>8.0</v>
      </c>
      <c r="J169" s="143">
        <v>168.0</v>
      </c>
      <c r="K169" s="144">
        <v>1.0652332E7</v>
      </c>
      <c r="L169" s="142">
        <v>2.0</v>
      </c>
      <c r="M169" s="143">
        <v>46.0</v>
      </c>
      <c r="N169" s="144">
        <v>5537056.0</v>
      </c>
      <c r="O169" s="142">
        <v>0.0</v>
      </c>
      <c r="P169" s="143">
        <v>0.0</v>
      </c>
      <c r="Q169" s="144">
        <v>0.0</v>
      </c>
      <c r="R169" s="142">
        <v>0.0</v>
      </c>
      <c r="S169" s="143">
        <v>0.0</v>
      </c>
      <c r="T169" s="144">
        <v>0.0</v>
      </c>
      <c r="U169" s="142">
        <v>0.0</v>
      </c>
      <c r="V169" s="143">
        <v>0.0</v>
      </c>
      <c r="W169" s="144">
        <v>0.0</v>
      </c>
      <c r="X169" s="142">
        <v>0.0</v>
      </c>
      <c r="Y169" s="143">
        <v>0.0</v>
      </c>
      <c r="Z169" s="144">
        <v>0.0</v>
      </c>
      <c r="AA169" s="142">
        <v>0.0</v>
      </c>
      <c r="AB169" s="143">
        <v>0.0</v>
      </c>
      <c r="AC169" s="143">
        <v>0.0</v>
      </c>
      <c r="AD169" s="146">
        <f t="shared" ref="AD169:AF169" si="202">SUM(C169+I169+L169+O169+R169+U169+X169+AA169+F169)</f>
        <v>10</v>
      </c>
      <c r="AE169" s="143">
        <f t="shared" si="202"/>
        <v>214</v>
      </c>
      <c r="AF169" s="147">
        <f t="shared" si="202"/>
        <v>16189388</v>
      </c>
      <c r="AG169" s="51">
        <f>AE169-'Multi-Family'!AE156</f>
        <v>-79</v>
      </c>
      <c r="AH169" s="52">
        <f>AG169/'Multi-Family'!AE156</f>
        <v>-0.2696245734</v>
      </c>
      <c r="AI169" s="53">
        <f>AF169-'Multi-Family'!AF156</f>
        <v>-13934249</v>
      </c>
      <c r="AJ169" s="52">
        <f>AI169/'Multi-Family'!AF156</f>
        <v>-0.4625686135</v>
      </c>
      <c r="AK169" s="126">
        <f t="shared" si="194"/>
        <v>26774887</v>
      </c>
      <c r="AL169" s="38"/>
      <c r="AM169" s="38"/>
      <c r="AN169" s="38"/>
      <c r="AO169" s="38"/>
      <c r="AP169" s="38"/>
      <c r="AQ169" s="38"/>
      <c r="AR169" s="38"/>
      <c r="AS169" s="38"/>
      <c r="AT169" s="38"/>
      <c r="AU169" s="38"/>
      <c r="AV169" s="38"/>
      <c r="AW169" s="38"/>
      <c r="AX169" s="38"/>
      <c r="AY169" s="38"/>
      <c r="AZ169" s="38"/>
      <c r="BA169" s="38"/>
    </row>
    <row r="170" ht="12.75" customHeight="1">
      <c r="A170" s="36" t="s">
        <v>29</v>
      </c>
      <c r="B170" s="130">
        <v>2016.0</v>
      </c>
      <c r="C170" s="142">
        <v>0.0</v>
      </c>
      <c r="D170" s="143">
        <v>0.0</v>
      </c>
      <c r="E170" s="144">
        <v>0.0</v>
      </c>
      <c r="F170" s="143">
        <v>0.0</v>
      </c>
      <c r="G170" s="143">
        <v>0.0</v>
      </c>
      <c r="H170" s="143">
        <v>0.0</v>
      </c>
      <c r="I170" s="142">
        <v>10.0</v>
      </c>
      <c r="J170" s="143">
        <v>33.0</v>
      </c>
      <c r="K170" s="144">
        <v>2003030.0</v>
      </c>
      <c r="L170" s="142">
        <v>1.0</v>
      </c>
      <c r="M170" s="143">
        <v>24.0</v>
      </c>
      <c r="N170" s="144">
        <v>371814.0</v>
      </c>
      <c r="O170" s="142">
        <v>0.0</v>
      </c>
      <c r="P170" s="143">
        <v>0.0</v>
      </c>
      <c r="Q170" s="144">
        <v>0.0</v>
      </c>
      <c r="R170" s="142">
        <v>0.0</v>
      </c>
      <c r="S170" s="143">
        <v>0.0</v>
      </c>
      <c r="T170" s="144">
        <v>0.0</v>
      </c>
      <c r="U170" s="142">
        <v>0.0</v>
      </c>
      <c r="V170" s="143">
        <v>0.0</v>
      </c>
      <c r="W170" s="144">
        <v>0.0</v>
      </c>
      <c r="X170" s="142">
        <v>0.0</v>
      </c>
      <c r="Y170" s="143">
        <v>0.0</v>
      </c>
      <c r="Z170" s="144">
        <v>0.0</v>
      </c>
      <c r="AA170" s="142">
        <v>0.0</v>
      </c>
      <c r="AB170" s="143">
        <v>0.0</v>
      </c>
      <c r="AC170" s="143">
        <v>0.0</v>
      </c>
      <c r="AD170" s="146">
        <f t="shared" ref="AD170:AF170" si="203">SUM(C170+I170+L170+O170+R170+U170+X170+AA170+F170)</f>
        <v>11</v>
      </c>
      <c r="AE170" s="143">
        <f t="shared" si="203"/>
        <v>57</v>
      </c>
      <c r="AF170" s="147">
        <f t="shared" si="203"/>
        <v>2374844</v>
      </c>
      <c r="AG170" s="51">
        <f>AE170-'Multi-Family'!AE157</f>
        <v>-126</v>
      </c>
      <c r="AH170" s="52">
        <f>AG170/'Multi-Family'!AE157</f>
        <v>-0.6885245902</v>
      </c>
      <c r="AI170" s="53">
        <f>AF170-'Multi-Family'!AF157</f>
        <v>-11689851</v>
      </c>
      <c r="AJ170" s="52">
        <f>AI170/'Multi-Family'!AF157</f>
        <v>-0.8311485603</v>
      </c>
      <c r="AK170" s="126">
        <f t="shared" si="194"/>
        <v>15085036</v>
      </c>
      <c r="AL170" s="38"/>
      <c r="AM170" s="38"/>
      <c r="AN170" s="38"/>
      <c r="AO170" s="38"/>
      <c r="AP170" s="38"/>
      <c r="AQ170" s="38"/>
      <c r="AR170" s="38"/>
      <c r="AS170" s="38"/>
      <c r="AT170" s="38"/>
      <c r="AU170" s="38"/>
      <c r="AV170" s="38"/>
      <c r="AW170" s="38"/>
      <c r="AX170" s="38"/>
      <c r="AY170" s="38"/>
      <c r="AZ170" s="38"/>
      <c r="BA170" s="38"/>
    </row>
    <row r="171" ht="12.75" customHeight="1">
      <c r="A171" s="36" t="s">
        <v>30</v>
      </c>
      <c r="B171" s="130">
        <v>2016.0</v>
      </c>
      <c r="C171" s="142">
        <v>6.0</v>
      </c>
      <c r="D171" s="143">
        <v>0.0</v>
      </c>
      <c r="E171" s="144">
        <v>963579.0</v>
      </c>
      <c r="F171" s="143">
        <v>0.0</v>
      </c>
      <c r="G171" s="143">
        <v>0.0</v>
      </c>
      <c r="H171" s="143">
        <v>0.0</v>
      </c>
      <c r="I171" s="142">
        <v>8.0</v>
      </c>
      <c r="J171" s="143">
        <v>64.0</v>
      </c>
      <c r="K171" s="144">
        <v>3587007.0</v>
      </c>
      <c r="L171" s="142">
        <v>0.0</v>
      </c>
      <c r="M171" s="143">
        <v>0.0</v>
      </c>
      <c r="N171" s="144">
        <v>0.0</v>
      </c>
      <c r="O171" s="142">
        <v>0.0</v>
      </c>
      <c r="P171" s="143">
        <v>0.0</v>
      </c>
      <c r="Q171" s="144">
        <v>0.0</v>
      </c>
      <c r="R171" s="142">
        <v>0.0</v>
      </c>
      <c r="S171" s="143">
        <v>0.0</v>
      </c>
      <c r="T171" s="144">
        <v>0.0</v>
      </c>
      <c r="U171" s="142">
        <v>0.0</v>
      </c>
      <c r="V171" s="143">
        <v>0.0</v>
      </c>
      <c r="W171" s="144">
        <v>0.0</v>
      </c>
      <c r="X171" s="142">
        <v>0.0</v>
      </c>
      <c r="Y171" s="143">
        <v>0.0</v>
      </c>
      <c r="Z171" s="144">
        <v>0.0</v>
      </c>
      <c r="AA171" s="142">
        <v>0.0</v>
      </c>
      <c r="AB171" s="143">
        <v>0.0</v>
      </c>
      <c r="AC171" s="143">
        <v>0.0</v>
      </c>
      <c r="AD171" s="146">
        <f t="shared" ref="AD171:AF171" si="204">SUM(C171+I171+L171+O171+R171+U171+X171+AA171+F171)</f>
        <v>14</v>
      </c>
      <c r="AE171" s="143">
        <f t="shared" si="204"/>
        <v>64</v>
      </c>
      <c r="AF171" s="147">
        <f t="shared" si="204"/>
        <v>4550586</v>
      </c>
      <c r="AG171" s="51">
        <f>AE171-'Multi-Family'!AE158</f>
        <v>-160</v>
      </c>
      <c r="AH171" s="52">
        <f>AG171/'Multi-Family'!AE158</f>
        <v>-0.7142857143</v>
      </c>
      <c r="AI171" s="53">
        <f>AF171-'Multi-Family'!AF158</f>
        <v>-11248946</v>
      </c>
      <c r="AJ171" s="52">
        <f>AI171/'Multi-Family'!AF158</f>
        <v>-0.7119796966</v>
      </c>
      <c r="AK171" s="126">
        <f t="shared" si="194"/>
        <v>3836090</v>
      </c>
      <c r="AL171" s="38"/>
      <c r="AM171" s="38"/>
      <c r="AN171" s="38"/>
      <c r="AO171" s="38"/>
      <c r="AP171" s="38"/>
      <c r="AQ171" s="38"/>
      <c r="AR171" s="38"/>
      <c r="AS171" s="38"/>
      <c r="AT171" s="38"/>
      <c r="AU171" s="38"/>
      <c r="AV171" s="38"/>
      <c r="AW171" s="38"/>
      <c r="AX171" s="38"/>
      <c r="AY171" s="38"/>
      <c r="AZ171" s="38"/>
      <c r="BA171" s="38"/>
    </row>
    <row r="172" ht="12.75" customHeight="1">
      <c r="A172" s="149" t="s">
        <v>31</v>
      </c>
      <c r="B172" s="151">
        <v>2016.0</v>
      </c>
      <c r="C172" s="134">
        <f t="shared" ref="C172:AG172" si="205">SUM(C160:C171)</f>
        <v>6</v>
      </c>
      <c r="D172" s="135">
        <f t="shared" si="205"/>
        <v>0</v>
      </c>
      <c r="E172" s="136">
        <f t="shared" si="205"/>
        <v>963579</v>
      </c>
      <c r="F172" s="135">
        <f t="shared" si="205"/>
        <v>0</v>
      </c>
      <c r="G172" s="135">
        <f t="shared" si="205"/>
        <v>0</v>
      </c>
      <c r="H172" s="135">
        <f t="shared" si="205"/>
        <v>0</v>
      </c>
      <c r="I172" s="134">
        <f t="shared" si="205"/>
        <v>87</v>
      </c>
      <c r="J172" s="135">
        <f t="shared" si="205"/>
        <v>1177</v>
      </c>
      <c r="K172" s="136">
        <f t="shared" si="205"/>
        <v>74559793</v>
      </c>
      <c r="L172" s="134">
        <f t="shared" si="205"/>
        <v>18</v>
      </c>
      <c r="M172" s="135">
        <f t="shared" si="205"/>
        <v>380</v>
      </c>
      <c r="N172" s="136">
        <f t="shared" si="205"/>
        <v>28450157</v>
      </c>
      <c r="O172" s="134">
        <f t="shared" si="205"/>
        <v>0</v>
      </c>
      <c r="P172" s="135">
        <f t="shared" si="205"/>
        <v>0</v>
      </c>
      <c r="Q172" s="136">
        <f t="shared" si="205"/>
        <v>0</v>
      </c>
      <c r="R172" s="134">
        <f t="shared" si="205"/>
        <v>0</v>
      </c>
      <c r="S172" s="135">
        <f t="shared" si="205"/>
        <v>0</v>
      </c>
      <c r="T172" s="136">
        <f t="shared" si="205"/>
        <v>0</v>
      </c>
      <c r="U172" s="134">
        <f t="shared" si="205"/>
        <v>0</v>
      </c>
      <c r="V172" s="135">
        <f t="shared" si="205"/>
        <v>0</v>
      </c>
      <c r="W172" s="136">
        <f t="shared" si="205"/>
        <v>0</v>
      </c>
      <c r="X172" s="134">
        <f t="shared" si="205"/>
        <v>0</v>
      </c>
      <c r="Y172" s="135">
        <f t="shared" si="205"/>
        <v>0</v>
      </c>
      <c r="Z172" s="136">
        <f t="shared" si="205"/>
        <v>0</v>
      </c>
      <c r="AA172" s="134">
        <f t="shared" si="205"/>
        <v>8</v>
      </c>
      <c r="AB172" s="135">
        <f t="shared" si="205"/>
        <v>8</v>
      </c>
      <c r="AC172" s="135">
        <f t="shared" si="205"/>
        <v>1608728</v>
      </c>
      <c r="AD172" s="138">
        <f t="shared" si="205"/>
        <v>119</v>
      </c>
      <c r="AE172" s="135">
        <f t="shared" si="205"/>
        <v>1565</v>
      </c>
      <c r="AF172" s="139">
        <f t="shared" si="205"/>
        <v>105582257</v>
      </c>
      <c r="AG172" s="54">
        <f t="shared" si="205"/>
        <v>273</v>
      </c>
      <c r="AH172" s="55">
        <f>AG172/'Multi-Family'!AE159</f>
        <v>0.2113003096</v>
      </c>
      <c r="AI172" s="56">
        <f>SUM(AI160:AI171)</f>
        <v>3836090</v>
      </c>
      <c r="AJ172" s="55">
        <f>AI172/'Multi-Family'!AF159</f>
        <v>0.0377025505</v>
      </c>
      <c r="AK172" s="129">
        <f t="shared" ref="AK172:AK173" si="207">AI172</f>
        <v>3836090</v>
      </c>
      <c r="AL172" s="38"/>
      <c r="AM172" s="38"/>
      <c r="AN172" s="38"/>
      <c r="AO172" s="38"/>
      <c r="AP172" s="38"/>
      <c r="AQ172" s="38"/>
      <c r="AR172" s="38"/>
      <c r="AS172" s="38"/>
      <c r="AT172" s="38"/>
      <c r="AU172" s="38"/>
      <c r="AV172" s="38"/>
      <c r="AW172" s="38"/>
      <c r="AX172" s="38"/>
      <c r="AY172" s="38"/>
      <c r="AZ172" s="38"/>
      <c r="BA172" s="38"/>
    </row>
    <row r="173" ht="12.75" customHeight="1">
      <c r="A173" s="105" t="s">
        <v>19</v>
      </c>
      <c r="B173" s="130">
        <v>2017.0</v>
      </c>
      <c r="C173" s="142">
        <v>0.0</v>
      </c>
      <c r="D173" s="143">
        <v>0.0</v>
      </c>
      <c r="E173" s="144">
        <v>0.0</v>
      </c>
      <c r="F173" s="143">
        <v>0.0</v>
      </c>
      <c r="G173" s="143">
        <v>0.0</v>
      </c>
      <c r="H173" s="143">
        <v>0.0</v>
      </c>
      <c r="I173" s="142">
        <v>0.0</v>
      </c>
      <c r="J173" s="143">
        <v>0.0</v>
      </c>
      <c r="K173" s="144">
        <v>0.0</v>
      </c>
      <c r="L173" s="142">
        <v>0.0</v>
      </c>
      <c r="M173" s="143">
        <v>0.0</v>
      </c>
      <c r="N173" s="144">
        <v>0.0</v>
      </c>
      <c r="O173" s="142">
        <v>0.0</v>
      </c>
      <c r="P173" s="143">
        <v>0.0</v>
      </c>
      <c r="Q173" s="144">
        <v>0.0</v>
      </c>
      <c r="R173" s="142">
        <v>0.0</v>
      </c>
      <c r="S173" s="143">
        <v>0.0</v>
      </c>
      <c r="T173" s="144">
        <v>0.0</v>
      </c>
      <c r="U173" s="142">
        <v>0.0</v>
      </c>
      <c r="V173" s="143">
        <v>0.0</v>
      </c>
      <c r="W173" s="144">
        <v>0.0</v>
      </c>
      <c r="X173" s="142">
        <v>0.0</v>
      </c>
      <c r="Y173" s="143">
        <v>0.0</v>
      </c>
      <c r="Z173" s="144">
        <v>0.0</v>
      </c>
      <c r="AA173" s="142">
        <v>0.0</v>
      </c>
      <c r="AB173" s="143">
        <v>0.0</v>
      </c>
      <c r="AC173" s="143">
        <v>0.0</v>
      </c>
      <c r="AD173" s="146">
        <f t="shared" ref="AD173:AF173" si="206">SUM(C173+I173+L173+O173+R173+U173+X173+AA173+F173)</f>
        <v>0</v>
      </c>
      <c r="AE173" s="143">
        <f t="shared" si="206"/>
        <v>0</v>
      </c>
      <c r="AF173" s="147">
        <f t="shared" si="206"/>
        <v>0</v>
      </c>
      <c r="AG173" s="51">
        <f>AE173-'Multi-Family'!AE160</f>
        <v>-38</v>
      </c>
      <c r="AH173" s="52">
        <f>AG173/'Multi-Family'!AE160</f>
        <v>-1</v>
      </c>
      <c r="AI173" s="53">
        <f>AF173-'Multi-Family'!AF160</f>
        <v>-2462542</v>
      </c>
      <c r="AJ173" s="52">
        <f>AI173/'Multi-Family'!AF160</f>
        <v>-1</v>
      </c>
      <c r="AK173" s="126">
        <f t="shared" si="207"/>
        <v>-2462542</v>
      </c>
      <c r="AL173" s="38"/>
      <c r="AM173" s="108">
        <f t="array" ref="AM173:AX174">TRANSPOSE(AE173:AF184)</f>
        <v>0</v>
      </c>
      <c r="AN173" s="108">
        <v>190.0</v>
      </c>
      <c r="AO173" s="108">
        <v>24.0</v>
      </c>
      <c r="AP173" s="108">
        <v>49.0</v>
      </c>
      <c r="AQ173" s="108">
        <v>504.0</v>
      </c>
      <c r="AR173" s="108">
        <v>142.0</v>
      </c>
      <c r="AS173" s="108">
        <v>558.0</v>
      </c>
      <c r="AT173" s="108">
        <v>145.0</v>
      </c>
      <c r="AU173" s="108">
        <v>30.0</v>
      </c>
      <c r="AV173" s="108">
        <v>23.0</v>
      </c>
      <c r="AW173" s="108">
        <v>270.0</v>
      </c>
      <c r="AX173" s="108">
        <v>181.0</v>
      </c>
      <c r="AY173" s="38"/>
      <c r="AZ173" s="38"/>
      <c r="BA173" s="38"/>
    </row>
    <row r="174" ht="12.75" customHeight="1">
      <c r="A174" s="36" t="s">
        <v>20</v>
      </c>
      <c r="B174" s="130">
        <v>2017.0</v>
      </c>
      <c r="C174" s="142">
        <v>0.0</v>
      </c>
      <c r="D174" s="143">
        <v>0.0</v>
      </c>
      <c r="E174" s="144">
        <v>0.0</v>
      </c>
      <c r="F174" s="143">
        <v>0.0</v>
      </c>
      <c r="G174" s="143">
        <v>0.0</v>
      </c>
      <c r="H174" s="143">
        <v>0.0</v>
      </c>
      <c r="I174" s="142">
        <v>16.0</v>
      </c>
      <c r="J174" s="143">
        <v>186.0</v>
      </c>
      <c r="K174" s="144">
        <v>1.3931786E7</v>
      </c>
      <c r="L174" s="142">
        <v>2.0</v>
      </c>
      <c r="M174" s="143">
        <v>4.0</v>
      </c>
      <c r="N174" s="144">
        <v>474334.0</v>
      </c>
      <c r="O174" s="142">
        <v>0.0</v>
      </c>
      <c r="P174" s="143">
        <v>0.0</v>
      </c>
      <c r="Q174" s="144">
        <v>0.0</v>
      </c>
      <c r="R174" s="142">
        <v>0.0</v>
      </c>
      <c r="S174" s="143">
        <v>0.0</v>
      </c>
      <c r="T174" s="144">
        <v>0.0</v>
      </c>
      <c r="U174" s="142">
        <v>0.0</v>
      </c>
      <c r="V174" s="143">
        <v>0.0</v>
      </c>
      <c r="W174" s="144">
        <v>0.0</v>
      </c>
      <c r="X174" s="142">
        <v>0.0</v>
      </c>
      <c r="Y174" s="143">
        <v>0.0</v>
      </c>
      <c r="Z174" s="144">
        <v>0.0</v>
      </c>
      <c r="AA174" s="142">
        <v>0.0</v>
      </c>
      <c r="AB174" s="143">
        <v>0.0</v>
      </c>
      <c r="AC174" s="143">
        <v>0.0</v>
      </c>
      <c r="AD174" s="146">
        <f t="shared" ref="AD174:AF174" si="208">SUM(C174+I174+L174+O174+R174+U174+X174+AA174+F174)</f>
        <v>18</v>
      </c>
      <c r="AE174" s="143">
        <f t="shared" si="208"/>
        <v>190</v>
      </c>
      <c r="AF174" s="147">
        <f t="shared" si="208"/>
        <v>14406120</v>
      </c>
      <c r="AG174" s="51">
        <f>AE174-'Multi-Family'!AE161</f>
        <v>41</v>
      </c>
      <c r="AH174" s="52">
        <f>AG174/'Multi-Family'!AE161</f>
        <v>0.2751677852</v>
      </c>
      <c r="AI174" s="53">
        <f>AF174-'Multi-Family'!AF161</f>
        <v>5872368</v>
      </c>
      <c r="AJ174" s="52">
        <f>AI174/'Multi-Family'!AF161</f>
        <v>0.6881343634</v>
      </c>
      <c r="AK174" s="126">
        <f t="shared" ref="AK174:AK184" si="210">AK173+AI174</f>
        <v>3409826</v>
      </c>
      <c r="AL174" s="38"/>
      <c r="AM174" s="108">
        <v>0.0</v>
      </c>
      <c r="AN174" s="108">
        <v>1.440612E7</v>
      </c>
      <c r="AO174" s="108">
        <v>1270000.0</v>
      </c>
      <c r="AP174" s="108">
        <v>3763523.0</v>
      </c>
      <c r="AQ174" s="108">
        <v>3.6203255E7</v>
      </c>
      <c r="AR174" s="108">
        <v>1.2011567E7</v>
      </c>
      <c r="AS174" s="108">
        <v>6.2267235E7</v>
      </c>
      <c r="AT174" s="108">
        <v>1.3312259E7</v>
      </c>
      <c r="AU174" s="108">
        <v>4152523.0</v>
      </c>
      <c r="AV174" s="108">
        <v>6019826.0</v>
      </c>
      <c r="AW174" s="108">
        <v>9859212.0</v>
      </c>
      <c r="AX174" s="108">
        <v>2.8652172E7</v>
      </c>
      <c r="AY174" s="38"/>
      <c r="AZ174" s="38"/>
      <c r="BA174" s="38"/>
    </row>
    <row r="175" ht="12.75" customHeight="1">
      <c r="A175" s="36" t="s">
        <v>21</v>
      </c>
      <c r="B175" s="130">
        <v>2017.0</v>
      </c>
      <c r="C175" s="142">
        <v>0.0</v>
      </c>
      <c r="D175" s="143">
        <v>0.0</v>
      </c>
      <c r="E175" s="144">
        <v>0.0</v>
      </c>
      <c r="F175" s="143">
        <v>0.0</v>
      </c>
      <c r="G175" s="143">
        <v>0.0</v>
      </c>
      <c r="H175" s="143">
        <v>0.0</v>
      </c>
      <c r="I175" s="142">
        <v>0.0</v>
      </c>
      <c r="J175" s="143">
        <v>0.0</v>
      </c>
      <c r="K175" s="144">
        <v>0.0</v>
      </c>
      <c r="L175" s="142">
        <v>1.0</v>
      </c>
      <c r="M175" s="143">
        <v>24.0</v>
      </c>
      <c r="N175" s="144">
        <v>1270000.0</v>
      </c>
      <c r="O175" s="142">
        <v>0.0</v>
      </c>
      <c r="P175" s="143">
        <v>0.0</v>
      </c>
      <c r="Q175" s="144">
        <v>0.0</v>
      </c>
      <c r="R175" s="142">
        <v>0.0</v>
      </c>
      <c r="S175" s="143">
        <v>0.0</v>
      </c>
      <c r="T175" s="144">
        <v>0.0</v>
      </c>
      <c r="U175" s="142">
        <v>0.0</v>
      </c>
      <c r="V175" s="143">
        <v>0.0</v>
      </c>
      <c r="W175" s="144">
        <v>0.0</v>
      </c>
      <c r="X175" s="142">
        <v>0.0</v>
      </c>
      <c r="Y175" s="143">
        <v>0.0</v>
      </c>
      <c r="Z175" s="144">
        <v>0.0</v>
      </c>
      <c r="AA175" s="142">
        <v>0.0</v>
      </c>
      <c r="AB175" s="143">
        <v>0.0</v>
      </c>
      <c r="AC175" s="143">
        <v>0.0</v>
      </c>
      <c r="AD175" s="146">
        <f t="shared" ref="AD175:AF175" si="209">SUM(C175+I175+L175+O175+R175+U175+X175+AA175+F175)</f>
        <v>1</v>
      </c>
      <c r="AE175" s="143">
        <f t="shared" si="209"/>
        <v>24</v>
      </c>
      <c r="AF175" s="147">
        <f t="shared" si="209"/>
        <v>1270000</v>
      </c>
      <c r="AG175" s="51">
        <f>AE175-'Multi-Family'!AE162</f>
        <v>-32</v>
      </c>
      <c r="AH175" s="52">
        <f>AG175/'Multi-Family'!AE162</f>
        <v>-0.5714285714</v>
      </c>
      <c r="AI175" s="53">
        <f>AF175-'Multi-Family'!AF162</f>
        <v>-1552149</v>
      </c>
      <c r="AJ175" s="52">
        <f>AI175/'Multi-Family'!AF162</f>
        <v>-0.5499883245</v>
      </c>
      <c r="AK175" s="126">
        <f t="shared" si="210"/>
        <v>1857677</v>
      </c>
      <c r="AL175" s="38"/>
      <c r="AM175" s="150">
        <f t="shared" ref="AM175:AX175" si="211">AM174/$AM$150</f>
        <v>0</v>
      </c>
      <c r="AN175" s="150">
        <f t="shared" si="211"/>
        <v>14.40612</v>
      </c>
      <c r="AO175" s="150">
        <f t="shared" si="211"/>
        <v>1.27</v>
      </c>
      <c r="AP175" s="150">
        <f t="shared" si="211"/>
        <v>3.763523</v>
      </c>
      <c r="AQ175" s="150">
        <f t="shared" si="211"/>
        <v>36.203255</v>
      </c>
      <c r="AR175" s="150">
        <f t="shared" si="211"/>
        <v>12.011567</v>
      </c>
      <c r="AS175" s="150">
        <f t="shared" si="211"/>
        <v>62.267235</v>
      </c>
      <c r="AT175" s="150">
        <f t="shared" si="211"/>
        <v>13.312259</v>
      </c>
      <c r="AU175" s="150">
        <f t="shared" si="211"/>
        <v>4.152523</v>
      </c>
      <c r="AV175" s="150">
        <f t="shared" si="211"/>
        <v>6.019826</v>
      </c>
      <c r="AW175" s="150">
        <f t="shared" si="211"/>
        <v>9.859212</v>
      </c>
      <c r="AX175" s="150">
        <f t="shared" si="211"/>
        <v>28.652172</v>
      </c>
      <c r="AY175" s="38"/>
      <c r="AZ175" s="38"/>
      <c r="BA175" s="38"/>
    </row>
    <row r="176" ht="12.75" customHeight="1">
      <c r="A176" s="36" t="s">
        <v>22</v>
      </c>
      <c r="B176" s="130">
        <v>2017.0</v>
      </c>
      <c r="C176" s="142">
        <v>0.0</v>
      </c>
      <c r="D176" s="143">
        <v>0.0</v>
      </c>
      <c r="E176" s="144">
        <v>0.0</v>
      </c>
      <c r="F176" s="143">
        <v>0.0</v>
      </c>
      <c r="G176" s="143">
        <v>0.0</v>
      </c>
      <c r="H176" s="143">
        <v>0.0</v>
      </c>
      <c r="I176" s="142">
        <v>7.0</v>
      </c>
      <c r="J176" s="143">
        <v>7.0</v>
      </c>
      <c r="K176" s="144">
        <v>616840.0</v>
      </c>
      <c r="L176" s="142">
        <v>4.0</v>
      </c>
      <c r="M176" s="143">
        <v>42.0</v>
      </c>
      <c r="N176" s="144">
        <v>3146683.0</v>
      </c>
      <c r="O176" s="142">
        <v>0.0</v>
      </c>
      <c r="P176" s="143">
        <v>0.0</v>
      </c>
      <c r="Q176" s="144">
        <v>0.0</v>
      </c>
      <c r="R176" s="142">
        <v>0.0</v>
      </c>
      <c r="S176" s="143">
        <v>0.0</v>
      </c>
      <c r="T176" s="144">
        <v>0.0</v>
      </c>
      <c r="U176" s="142">
        <v>0.0</v>
      </c>
      <c r="V176" s="143">
        <v>0.0</v>
      </c>
      <c r="W176" s="144">
        <v>0.0</v>
      </c>
      <c r="X176" s="142">
        <v>0.0</v>
      </c>
      <c r="Y176" s="143">
        <v>0.0</v>
      </c>
      <c r="Z176" s="144">
        <v>0.0</v>
      </c>
      <c r="AA176" s="142">
        <v>0.0</v>
      </c>
      <c r="AB176" s="143">
        <v>0.0</v>
      </c>
      <c r="AC176" s="143">
        <v>0.0</v>
      </c>
      <c r="AD176" s="146">
        <f t="shared" ref="AD176:AF176" si="212">SUM(C176+I176+L176+O176+R176+U176+X176+AA176+F176)</f>
        <v>11</v>
      </c>
      <c r="AE176" s="143">
        <f t="shared" si="212"/>
        <v>49</v>
      </c>
      <c r="AF176" s="147">
        <f t="shared" si="212"/>
        <v>3763523</v>
      </c>
      <c r="AG176" s="51">
        <f>AE176-'Multi-Family'!AE163</f>
        <v>-310</v>
      </c>
      <c r="AH176" s="52">
        <f>AG176/'Multi-Family'!AE163</f>
        <v>-0.8635097493</v>
      </c>
      <c r="AI176" s="53">
        <f>AF176-'Multi-Family'!AF163</f>
        <v>-20898655</v>
      </c>
      <c r="AJ176" s="52">
        <f>AI176/'Multi-Family'!AF163</f>
        <v>-0.8473969736</v>
      </c>
      <c r="AK176" s="126">
        <f t="shared" si="210"/>
        <v>-19040978</v>
      </c>
      <c r="AL176" s="38"/>
      <c r="AM176" s="58"/>
      <c r="AN176" s="38"/>
      <c r="AO176" s="38"/>
      <c r="AP176" s="38"/>
      <c r="AQ176" s="38"/>
      <c r="AR176" s="38"/>
      <c r="AS176" s="38"/>
      <c r="AT176" s="38"/>
      <c r="AU176" s="38"/>
      <c r="AV176" s="38"/>
      <c r="AW176" s="38"/>
      <c r="AX176" s="38"/>
      <c r="AY176" s="38"/>
      <c r="AZ176" s="38"/>
      <c r="BA176" s="38"/>
    </row>
    <row r="177" ht="12.75" customHeight="1">
      <c r="A177" s="36" t="s">
        <v>23</v>
      </c>
      <c r="B177" s="130">
        <v>2017.0</v>
      </c>
      <c r="C177" s="142">
        <v>0.0</v>
      </c>
      <c r="D177" s="143">
        <v>0.0</v>
      </c>
      <c r="E177" s="144">
        <v>0.0</v>
      </c>
      <c r="F177" s="143">
        <v>2.0</v>
      </c>
      <c r="G177" s="143">
        <v>0.0</v>
      </c>
      <c r="H177" s="143">
        <v>234440.0</v>
      </c>
      <c r="I177" s="142">
        <v>9.0</v>
      </c>
      <c r="J177" s="143">
        <v>336.0</v>
      </c>
      <c r="K177" s="144">
        <v>2.176422E7</v>
      </c>
      <c r="L177" s="142">
        <v>9.0</v>
      </c>
      <c r="M177" s="143">
        <v>168.0</v>
      </c>
      <c r="N177" s="144">
        <v>1.3948997E7</v>
      </c>
      <c r="O177" s="142">
        <v>0.0</v>
      </c>
      <c r="P177" s="143">
        <v>0.0</v>
      </c>
      <c r="Q177" s="144">
        <v>0.0</v>
      </c>
      <c r="R177" s="142">
        <v>0.0</v>
      </c>
      <c r="S177" s="143">
        <v>0.0</v>
      </c>
      <c r="T177" s="144">
        <v>0.0</v>
      </c>
      <c r="U177" s="142">
        <v>0.0</v>
      </c>
      <c r="V177" s="143">
        <v>0.0</v>
      </c>
      <c r="W177" s="144">
        <v>0.0</v>
      </c>
      <c r="X177" s="142">
        <v>0.0</v>
      </c>
      <c r="Y177" s="143">
        <v>0.0</v>
      </c>
      <c r="Z177" s="144">
        <v>0.0</v>
      </c>
      <c r="AA177" s="142">
        <v>1.0</v>
      </c>
      <c r="AB177" s="143">
        <v>0.0</v>
      </c>
      <c r="AC177" s="143">
        <v>255598.0</v>
      </c>
      <c r="AD177" s="146">
        <f t="shared" ref="AD177:AF177" si="213">SUM(C177+I177+L177+O177+R177+U177+X177+AA177+F177)</f>
        <v>21</v>
      </c>
      <c r="AE177" s="143">
        <f t="shared" si="213"/>
        <v>504</v>
      </c>
      <c r="AF177" s="147">
        <f t="shared" si="213"/>
        <v>36203255</v>
      </c>
      <c r="AG177" s="51">
        <f>AE177-'Multi-Family'!AE164</f>
        <v>395</v>
      </c>
      <c r="AH177" s="52">
        <f>AG177/'Multi-Family'!AE164</f>
        <v>3.623853211</v>
      </c>
      <c r="AI177" s="53">
        <f>AF177-'Multi-Family'!AF164</f>
        <v>27722663</v>
      </c>
      <c r="AJ177" s="52">
        <f>AI177/'Multi-Family'!AF164</f>
        <v>3.268953748</v>
      </c>
      <c r="AK177" s="126">
        <f t="shared" si="210"/>
        <v>8681685</v>
      </c>
      <c r="AL177" s="38"/>
      <c r="AM177" s="38"/>
      <c r="AN177" s="38"/>
      <c r="AO177" s="38"/>
      <c r="AP177" s="38"/>
      <c r="AQ177" s="38"/>
      <c r="AR177" s="38"/>
      <c r="AS177" s="38"/>
      <c r="AT177" s="38"/>
      <c r="AU177" s="38"/>
      <c r="AV177" s="38"/>
      <c r="AW177" s="38"/>
      <c r="AX177" s="38"/>
      <c r="AY177" s="38"/>
      <c r="AZ177" s="38"/>
      <c r="BA177" s="38"/>
    </row>
    <row r="178" ht="12.75" customHeight="1">
      <c r="A178" s="36" t="s">
        <v>32</v>
      </c>
      <c r="B178" s="130">
        <v>2017.0</v>
      </c>
      <c r="C178" s="142">
        <v>0.0</v>
      </c>
      <c r="D178" s="143">
        <v>0.0</v>
      </c>
      <c r="E178" s="144">
        <v>0.0</v>
      </c>
      <c r="F178" s="143">
        <v>0.0</v>
      </c>
      <c r="G178" s="143">
        <v>0.0</v>
      </c>
      <c r="H178" s="143">
        <v>0.0</v>
      </c>
      <c r="I178" s="142">
        <v>20.0</v>
      </c>
      <c r="J178" s="143">
        <v>20.0</v>
      </c>
      <c r="K178" s="144">
        <v>1249540.0</v>
      </c>
      <c r="L178" s="142">
        <v>8.0</v>
      </c>
      <c r="M178" s="143">
        <v>120.0</v>
      </c>
      <c r="N178" s="144">
        <v>1.0588997E7</v>
      </c>
      <c r="O178" s="142">
        <v>0.0</v>
      </c>
      <c r="P178" s="143">
        <v>0.0</v>
      </c>
      <c r="Q178" s="144">
        <v>0.0</v>
      </c>
      <c r="R178" s="142">
        <v>0.0</v>
      </c>
      <c r="S178" s="143">
        <v>0.0</v>
      </c>
      <c r="T178" s="144">
        <v>0.0</v>
      </c>
      <c r="U178" s="142">
        <v>0.0</v>
      </c>
      <c r="V178" s="143">
        <v>0.0</v>
      </c>
      <c r="W178" s="144">
        <v>0.0</v>
      </c>
      <c r="X178" s="142">
        <v>0.0</v>
      </c>
      <c r="Y178" s="143">
        <v>0.0</v>
      </c>
      <c r="Z178" s="144">
        <v>0.0</v>
      </c>
      <c r="AA178" s="142">
        <v>1.0</v>
      </c>
      <c r="AB178" s="143">
        <v>2.0</v>
      </c>
      <c r="AC178" s="143">
        <v>173030.0</v>
      </c>
      <c r="AD178" s="146">
        <f t="shared" ref="AD178:AF178" si="214">SUM(C178+I178+L178+O178+R178+U178+X178+AA178+F178)</f>
        <v>29</v>
      </c>
      <c r="AE178" s="143">
        <f t="shared" si="214"/>
        <v>142</v>
      </c>
      <c r="AF178" s="147">
        <f t="shared" si="214"/>
        <v>12011567</v>
      </c>
      <c r="AG178" s="51">
        <f>AE178-'Multi-Family'!AE165</f>
        <v>138</v>
      </c>
      <c r="AH178" s="52">
        <f>AG178/'Multi-Family'!AE165</f>
        <v>34.5</v>
      </c>
      <c r="AI178" s="53">
        <f>AF178-'Multi-Family'!AF165</f>
        <v>11487343</v>
      </c>
      <c r="AJ178" s="52">
        <f>AI178/'Multi-Family'!AF165</f>
        <v>21.9130429</v>
      </c>
      <c r="AK178" s="126">
        <f t="shared" si="210"/>
        <v>20169028</v>
      </c>
      <c r="AL178" s="38"/>
      <c r="AM178" s="38"/>
      <c r="AN178" s="38"/>
      <c r="AO178" s="38"/>
      <c r="AP178" s="38"/>
      <c r="AQ178" s="38"/>
      <c r="AR178" s="38"/>
      <c r="AS178" s="38"/>
      <c r="AT178" s="38"/>
      <c r="AU178" s="38"/>
      <c r="AV178" s="38"/>
      <c r="AW178" s="38"/>
      <c r="AX178" s="38"/>
      <c r="AY178" s="38"/>
      <c r="AZ178" s="38"/>
      <c r="BA178" s="38"/>
    </row>
    <row r="179" ht="12.75" customHeight="1">
      <c r="A179" s="36" t="s">
        <v>25</v>
      </c>
      <c r="B179" s="130">
        <v>2017.0</v>
      </c>
      <c r="C179" s="142">
        <v>0.0</v>
      </c>
      <c r="D179" s="143">
        <v>0.0</v>
      </c>
      <c r="E179" s="144">
        <v>0.0</v>
      </c>
      <c r="F179" s="143">
        <v>0.0</v>
      </c>
      <c r="G179" s="143">
        <v>0.0</v>
      </c>
      <c r="H179" s="143">
        <v>0.0</v>
      </c>
      <c r="I179" s="142">
        <v>7.0</v>
      </c>
      <c r="J179" s="143">
        <v>524.0</v>
      </c>
      <c r="K179" s="144">
        <v>6.0163083E7</v>
      </c>
      <c r="L179" s="142">
        <v>3.0</v>
      </c>
      <c r="M179" s="143">
        <v>34.0</v>
      </c>
      <c r="N179" s="144">
        <v>2104152.0</v>
      </c>
      <c r="O179" s="142">
        <v>0.0</v>
      </c>
      <c r="P179" s="143">
        <v>0.0</v>
      </c>
      <c r="Q179" s="144">
        <v>0.0</v>
      </c>
      <c r="R179" s="142">
        <v>0.0</v>
      </c>
      <c r="S179" s="143">
        <v>0.0</v>
      </c>
      <c r="T179" s="144">
        <v>0.0</v>
      </c>
      <c r="U179" s="142">
        <v>0.0</v>
      </c>
      <c r="V179" s="143">
        <v>0.0</v>
      </c>
      <c r="W179" s="144">
        <v>0.0</v>
      </c>
      <c r="X179" s="142">
        <v>0.0</v>
      </c>
      <c r="Y179" s="143">
        <v>0.0</v>
      </c>
      <c r="Z179" s="144">
        <v>0.0</v>
      </c>
      <c r="AA179" s="142">
        <v>0.0</v>
      </c>
      <c r="AB179" s="143">
        <v>0.0</v>
      </c>
      <c r="AC179" s="143">
        <v>0.0</v>
      </c>
      <c r="AD179" s="146">
        <f t="shared" ref="AD179:AF179" si="215">SUM(C179+I179+L179+O179+R179+U179+X179+AA179+F179)</f>
        <v>10</v>
      </c>
      <c r="AE179" s="143">
        <f t="shared" si="215"/>
        <v>558</v>
      </c>
      <c r="AF179" s="147">
        <f t="shared" si="215"/>
        <v>62267235</v>
      </c>
      <c r="AG179" s="51">
        <f>AE179-'Multi-Family'!AE166</f>
        <v>271</v>
      </c>
      <c r="AH179" s="52">
        <f>AG179/'Multi-Family'!AE166</f>
        <v>0.9442508711</v>
      </c>
      <c r="AI179" s="53">
        <f>AF179-'Multi-Family'!AF166</f>
        <v>48935747</v>
      </c>
      <c r="AJ179" s="52">
        <f>AI179/'Multi-Family'!AF166</f>
        <v>3.670689048</v>
      </c>
      <c r="AK179" s="126">
        <f t="shared" si="210"/>
        <v>69104775</v>
      </c>
      <c r="AL179" s="38"/>
      <c r="AM179" s="38"/>
      <c r="AN179" s="38"/>
      <c r="AO179" s="38"/>
      <c r="AP179" s="38"/>
      <c r="AQ179" s="38"/>
      <c r="AR179" s="38"/>
      <c r="AS179" s="38"/>
      <c r="AT179" s="38"/>
      <c r="AU179" s="38"/>
      <c r="AV179" s="38"/>
      <c r="AW179" s="38"/>
      <c r="AX179" s="38"/>
      <c r="AY179" s="38"/>
      <c r="AZ179" s="38"/>
      <c r="BA179" s="38"/>
    </row>
    <row r="180" ht="12.75" customHeight="1">
      <c r="A180" s="36" t="s">
        <v>26</v>
      </c>
      <c r="B180" s="130">
        <v>2017.0</v>
      </c>
      <c r="C180" s="142">
        <v>0.0</v>
      </c>
      <c r="D180" s="143">
        <v>0.0</v>
      </c>
      <c r="E180" s="144">
        <v>0.0</v>
      </c>
      <c r="F180" s="143">
        <v>2.0</v>
      </c>
      <c r="G180" s="143">
        <v>6.0</v>
      </c>
      <c r="H180" s="143">
        <v>746964.0</v>
      </c>
      <c r="I180" s="142">
        <v>15.0</v>
      </c>
      <c r="J180" s="143">
        <v>139.0</v>
      </c>
      <c r="K180" s="144">
        <v>1.2565295E7</v>
      </c>
      <c r="L180" s="142">
        <v>0.0</v>
      </c>
      <c r="M180" s="143">
        <v>0.0</v>
      </c>
      <c r="N180" s="144">
        <v>0.0</v>
      </c>
      <c r="O180" s="142">
        <v>0.0</v>
      </c>
      <c r="P180" s="143">
        <v>0.0</v>
      </c>
      <c r="Q180" s="144">
        <v>0.0</v>
      </c>
      <c r="R180" s="142">
        <v>0.0</v>
      </c>
      <c r="S180" s="143">
        <v>0.0</v>
      </c>
      <c r="T180" s="144">
        <v>0.0</v>
      </c>
      <c r="U180" s="142">
        <v>0.0</v>
      </c>
      <c r="V180" s="143">
        <v>0.0</v>
      </c>
      <c r="W180" s="144">
        <v>0.0</v>
      </c>
      <c r="X180" s="142">
        <v>0.0</v>
      </c>
      <c r="Y180" s="143">
        <v>0.0</v>
      </c>
      <c r="Z180" s="144">
        <v>0.0</v>
      </c>
      <c r="AA180" s="142">
        <v>0.0</v>
      </c>
      <c r="AB180" s="143">
        <v>0.0</v>
      </c>
      <c r="AC180" s="143">
        <v>0.0</v>
      </c>
      <c r="AD180" s="146">
        <f t="shared" ref="AD180:AF180" si="216">SUM(C180+I180+L180+O180+R180+U180+X180+AA180+F180)</f>
        <v>17</v>
      </c>
      <c r="AE180" s="143">
        <f t="shared" si="216"/>
        <v>145</v>
      </c>
      <c r="AF180" s="147">
        <f t="shared" si="216"/>
        <v>13312259</v>
      </c>
      <c r="AG180" s="51">
        <f>AE180-'Multi-Family'!AE167</f>
        <v>19</v>
      </c>
      <c r="AH180" s="52">
        <f>AG180/'Multi-Family'!AE167</f>
        <v>0.1507936508</v>
      </c>
      <c r="AI180" s="53">
        <f>AF180-'Multi-Family'!AF167</f>
        <v>2334228</v>
      </c>
      <c r="AJ180" s="52">
        <f>AI180/'Multi-Family'!AF167</f>
        <v>0.2126272006</v>
      </c>
      <c r="AK180" s="126">
        <f t="shared" si="210"/>
        <v>71439003</v>
      </c>
      <c r="AL180" s="38"/>
      <c r="AM180" s="38"/>
      <c r="AN180" s="38"/>
      <c r="AO180" s="38"/>
      <c r="AP180" s="38"/>
      <c r="AQ180" s="38"/>
      <c r="AR180" s="38"/>
      <c r="AS180" s="38"/>
      <c r="AT180" s="38"/>
      <c r="AU180" s="38"/>
      <c r="AV180" s="38"/>
      <c r="AW180" s="38"/>
      <c r="AX180" s="38"/>
      <c r="AY180" s="38"/>
      <c r="AZ180" s="38"/>
      <c r="BA180" s="38"/>
    </row>
    <row r="181" ht="12.75" customHeight="1">
      <c r="A181" s="36" t="s">
        <v>27</v>
      </c>
      <c r="B181" s="130">
        <v>2017.0</v>
      </c>
      <c r="C181" s="142">
        <v>0.0</v>
      </c>
      <c r="D181" s="143">
        <v>0.0</v>
      </c>
      <c r="E181" s="144">
        <v>0.0</v>
      </c>
      <c r="F181" s="143">
        <v>8.0</v>
      </c>
      <c r="G181" s="143">
        <v>0.0</v>
      </c>
      <c r="H181" s="143">
        <v>571964.0</v>
      </c>
      <c r="I181" s="142">
        <v>13.0</v>
      </c>
      <c r="J181" s="143">
        <v>30.0</v>
      </c>
      <c r="K181" s="144">
        <v>3446811.0</v>
      </c>
      <c r="L181" s="142">
        <v>1.0</v>
      </c>
      <c r="M181" s="143">
        <v>0.0</v>
      </c>
      <c r="N181" s="144">
        <v>133748.0</v>
      </c>
      <c r="O181" s="142">
        <v>0.0</v>
      </c>
      <c r="P181" s="143">
        <v>0.0</v>
      </c>
      <c r="Q181" s="144">
        <v>0.0</v>
      </c>
      <c r="R181" s="142">
        <v>0.0</v>
      </c>
      <c r="S181" s="143">
        <v>0.0</v>
      </c>
      <c r="T181" s="144">
        <v>0.0</v>
      </c>
      <c r="U181" s="142">
        <v>0.0</v>
      </c>
      <c r="V181" s="143">
        <v>0.0</v>
      </c>
      <c r="W181" s="144">
        <v>0.0</v>
      </c>
      <c r="X181" s="142">
        <v>0.0</v>
      </c>
      <c r="Y181" s="143">
        <v>0.0</v>
      </c>
      <c r="Z181" s="144">
        <v>0.0</v>
      </c>
      <c r="AA181" s="142">
        <v>0.0</v>
      </c>
      <c r="AB181" s="143">
        <v>0.0</v>
      </c>
      <c r="AC181" s="143">
        <v>0.0</v>
      </c>
      <c r="AD181" s="146">
        <f t="shared" ref="AD181:AF181" si="217">SUM(C181+I181+L181+O181+R181+U181+X181+AA181+F181)</f>
        <v>22</v>
      </c>
      <c r="AE181" s="143">
        <f t="shared" si="217"/>
        <v>30</v>
      </c>
      <c r="AF181" s="147">
        <f t="shared" si="217"/>
        <v>4152523</v>
      </c>
      <c r="AG181" s="51">
        <f>AE181-'Multi-Family'!AE168</f>
        <v>-72</v>
      </c>
      <c r="AH181" s="52">
        <f>AG181/'Multi-Family'!AE168</f>
        <v>-0.7058823529</v>
      </c>
      <c r="AI181" s="53">
        <f>AF181-'Multi-Family'!AF168</f>
        <v>-6519960</v>
      </c>
      <c r="AJ181" s="52">
        <f>AI181/'Multi-Family'!AF168</f>
        <v>-0.6109131305</v>
      </c>
      <c r="AK181" s="126">
        <f t="shared" si="210"/>
        <v>64919043</v>
      </c>
      <c r="AL181" s="38"/>
      <c r="AM181" s="38"/>
      <c r="AN181" s="38"/>
      <c r="AO181" s="38"/>
      <c r="AP181" s="38"/>
      <c r="AQ181" s="38"/>
      <c r="AR181" s="38"/>
      <c r="AS181" s="38"/>
      <c r="AT181" s="38"/>
      <c r="AU181" s="38"/>
      <c r="AV181" s="38"/>
      <c r="AW181" s="38"/>
      <c r="AX181" s="38"/>
      <c r="AY181" s="38"/>
      <c r="AZ181" s="38"/>
      <c r="BA181" s="38"/>
    </row>
    <row r="182" ht="12.75" customHeight="1">
      <c r="A182" s="36" t="s">
        <v>28</v>
      </c>
      <c r="B182" s="130">
        <v>2017.0</v>
      </c>
      <c r="C182" s="142">
        <v>0.0</v>
      </c>
      <c r="D182" s="143">
        <v>0.0</v>
      </c>
      <c r="E182" s="144">
        <v>0.0</v>
      </c>
      <c r="F182" s="143">
        <v>4.0</v>
      </c>
      <c r="G182" s="143">
        <v>0.0</v>
      </c>
      <c r="H182" s="143">
        <v>415000.0</v>
      </c>
      <c r="I182" s="142">
        <v>0.0</v>
      </c>
      <c r="J182" s="143">
        <v>0.0</v>
      </c>
      <c r="K182" s="144">
        <v>0.0</v>
      </c>
      <c r="L182" s="142">
        <v>4.0</v>
      </c>
      <c r="M182" s="143">
        <v>23.0</v>
      </c>
      <c r="N182" s="144">
        <v>5018258.0</v>
      </c>
      <c r="O182" s="142">
        <v>0.0</v>
      </c>
      <c r="P182" s="143">
        <v>0.0</v>
      </c>
      <c r="Q182" s="144">
        <v>0.0</v>
      </c>
      <c r="R182" s="142">
        <v>0.0</v>
      </c>
      <c r="S182" s="143">
        <v>0.0</v>
      </c>
      <c r="T182" s="144">
        <v>0.0</v>
      </c>
      <c r="U182" s="142">
        <v>0.0</v>
      </c>
      <c r="V182" s="143">
        <v>0.0</v>
      </c>
      <c r="W182" s="144">
        <v>0.0</v>
      </c>
      <c r="X182" s="142">
        <v>0.0</v>
      </c>
      <c r="Y182" s="143">
        <v>0.0</v>
      </c>
      <c r="Z182" s="144">
        <v>0.0</v>
      </c>
      <c r="AA182" s="142">
        <v>4.0</v>
      </c>
      <c r="AB182" s="143">
        <v>0.0</v>
      </c>
      <c r="AC182" s="143">
        <v>586568.0</v>
      </c>
      <c r="AD182" s="146">
        <f t="shared" ref="AD182:AF182" si="218">SUM(C182+I182+L182+O182+R182+U182+X182+AA182+F182)</f>
        <v>12</v>
      </c>
      <c r="AE182" s="143">
        <f t="shared" si="218"/>
        <v>23</v>
      </c>
      <c r="AF182" s="147">
        <f t="shared" si="218"/>
        <v>6019826</v>
      </c>
      <c r="AG182" s="51">
        <f>AE182-'Multi-Family'!AE169</f>
        <v>-191</v>
      </c>
      <c r="AH182" s="52">
        <f>AG182/'Multi-Family'!AE169</f>
        <v>-0.8925233645</v>
      </c>
      <c r="AI182" s="53">
        <f>AF182-'Multi-Family'!AF169</f>
        <v>-10169562</v>
      </c>
      <c r="AJ182" s="52">
        <f>AI182/'Multi-Family'!AF169</f>
        <v>-0.6281622258</v>
      </c>
      <c r="AK182" s="126">
        <f t="shared" si="210"/>
        <v>54749481</v>
      </c>
      <c r="AL182" s="38"/>
      <c r="AM182" s="38"/>
      <c r="AN182" s="38"/>
      <c r="AO182" s="38"/>
      <c r="AP182" s="38"/>
      <c r="AQ182" s="38"/>
      <c r="AR182" s="38"/>
      <c r="AS182" s="38"/>
      <c r="AT182" s="38"/>
      <c r="AU182" s="38"/>
      <c r="AV182" s="38"/>
      <c r="AW182" s="38"/>
      <c r="AX182" s="38"/>
      <c r="AY182" s="38"/>
      <c r="AZ182" s="38"/>
      <c r="BA182" s="38"/>
    </row>
    <row r="183" ht="12.75" customHeight="1">
      <c r="A183" s="36" t="s">
        <v>29</v>
      </c>
      <c r="B183" s="130">
        <v>2017.0</v>
      </c>
      <c r="C183" s="142">
        <v>0.0</v>
      </c>
      <c r="D183" s="143">
        <v>0.0</v>
      </c>
      <c r="E183" s="144">
        <v>0.0</v>
      </c>
      <c r="F183" s="143">
        <v>8.0</v>
      </c>
      <c r="G183" s="143">
        <v>135.0</v>
      </c>
      <c r="H183" s="143">
        <v>651000.0</v>
      </c>
      <c r="I183" s="142">
        <v>10.0</v>
      </c>
      <c r="J183" s="143">
        <v>135.0</v>
      </c>
      <c r="K183" s="144">
        <v>9208212.0</v>
      </c>
      <c r="L183" s="142">
        <v>0.0</v>
      </c>
      <c r="M183" s="143">
        <v>0.0</v>
      </c>
      <c r="N183" s="144">
        <v>0.0</v>
      </c>
      <c r="O183" s="142">
        <v>0.0</v>
      </c>
      <c r="P183" s="143">
        <v>0.0</v>
      </c>
      <c r="Q183" s="144">
        <v>0.0</v>
      </c>
      <c r="R183" s="142">
        <v>0.0</v>
      </c>
      <c r="S183" s="143">
        <v>0.0</v>
      </c>
      <c r="T183" s="144">
        <v>0.0</v>
      </c>
      <c r="U183" s="142">
        <v>0.0</v>
      </c>
      <c r="V183" s="143">
        <v>0.0</v>
      </c>
      <c r="W183" s="144">
        <v>0.0</v>
      </c>
      <c r="X183" s="142">
        <v>0.0</v>
      </c>
      <c r="Y183" s="143">
        <v>0.0</v>
      </c>
      <c r="Z183" s="144">
        <v>0.0</v>
      </c>
      <c r="AA183" s="142">
        <v>0.0</v>
      </c>
      <c r="AB183" s="143">
        <v>0.0</v>
      </c>
      <c r="AC183" s="143">
        <v>0.0</v>
      </c>
      <c r="AD183" s="146">
        <f t="shared" ref="AD183:AF183" si="219">SUM(C183+I183+L183+O183+R183+U183+X183+AA183+F183)</f>
        <v>18</v>
      </c>
      <c r="AE183" s="143">
        <f t="shared" si="219"/>
        <v>270</v>
      </c>
      <c r="AF183" s="147">
        <f t="shared" si="219"/>
        <v>9859212</v>
      </c>
      <c r="AG183" s="51">
        <f>AE183-'Multi-Family'!AE170</f>
        <v>213</v>
      </c>
      <c r="AH183" s="52">
        <f>AG183/'Multi-Family'!AE170</f>
        <v>3.736842105</v>
      </c>
      <c r="AI183" s="53">
        <f>AF183-'Multi-Family'!AF170</f>
        <v>7484368</v>
      </c>
      <c r="AJ183" s="52">
        <f>AI183/'Multi-Family'!AF170</f>
        <v>3.151519847</v>
      </c>
      <c r="AK183" s="126">
        <f t="shared" si="210"/>
        <v>62233849</v>
      </c>
      <c r="AL183" s="38"/>
      <c r="AM183" s="38"/>
      <c r="AN183" s="38"/>
      <c r="AO183" s="38"/>
      <c r="AP183" s="38"/>
      <c r="AQ183" s="38"/>
      <c r="AR183" s="38"/>
      <c r="AS183" s="38"/>
      <c r="AT183" s="38"/>
      <c r="AU183" s="38"/>
      <c r="AV183" s="38"/>
      <c r="AW183" s="38"/>
      <c r="AX183" s="38"/>
      <c r="AY183" s="38"/>
      <c r="AZ183" s="38"/>
      <c r="BA183" s="38"/>
    </row>
    <row r="184" ht="12.75" customHeight="1">
      <c r="A184" s="36" t="s">
        <v>30</v>
      </c>
      <c r="B184" s="130">
        <v>2017.0</v>
      </c>
      <c r="C184" s="142">
        <v>0.0</v>
      </c>
      <c r="D184" s="143">
        <v>0.0</v>
      </c>
      <c r="E184" s="144">
        <v>0.0</v>
      </c>
      <c r="F184" s="143">
        <v>9.0</v>
      </c>
      <c r="G184" s="143">
        <v>0.0</v>
      </c>
      <c r="H184" s="143">
        <v>520964.0</v>
      </c>
      <c r="I184" s="142">
        <v>14.0</v>
      </c>
      <c r="J184" s="143">
        <v>135.0</v>
      </c>
      <c r="K184" s="144">
        <v>2.3307208E7</v>
      </c>
      <c r="L184" s="142">
        <v>2.0</v>
      </c>
      <c r="M184" s="143">
        <v>46.0</v>
      </c>
      <c r="N184" s="144">
        <v>4824000.0</v>
      </c>
      <c r="O184" s="142">
        <v>0.0</v>
      </c>
      <c r="P184" s="143">
        <v>0.0</v>
      </c>
      <c r="Q184" s="144">
        <v>0.0</v>
      </c>
      <c r="R184" s="142">
        <v>0.0</v>
      </c>
      <c r="S184" s="143">
        <v>0.0</v>
      </c>
      <c r="T184" s="144">
        <v>0.0</v>
      </c>
      <c r="U184" s="142">
        <v>0.0</v>
      </c>
      <c r="V184" s="143">
        <v>0.0</v>
      </c>
      <c r="W184" s="144">
        <v>0.0</v>
      </c>
      <c r="X184" s="142">
        <v>0.0</v>
      </c>
      <c r="Y184" s="143">
        <v>0.0</v>
      </c>
      <c r="Z184" s="144">
        <v>0.0</v>
      </c>
      <c r="AA184" s="142">
        <v>0.0</v>
      </c>
      <c r="AB184" s="143">
        <v>0.0</v>
      </c>
      <c r="AC184" s="143">
        <v>0.0</v>
      </c>
      <c r="AD184" s="146">
        <f t="shared" ref="AD184:AF184" si="220">SUM(C184+I184+L184+O184+R184+U184+X184+AA184+F184)</f>
        <v>25</v>
      </c>
      <c r="AE184" s="143">
        <f t="shared" si="220"/>
        <v>181</v>
      </c>
      <c r="AF184" s="147">
        <f t="shared" si="220"/>
        <v>28652172</v>
      </c>
      <c r="AG184" s="51">
        <f>AE184-'Multi-Family'!AE171</f>
        <v>117</v>
      </c>
      <c r="AH184" s="52">
        <f>AG184/'Multi-Family'!AE171</f>
        <v>1.828125</v>
      </c>
      <c r="AI184" s="53">
        <f>AF184-'Multi-Family'!AF171</f>
        <v>24101586</v>
      </c>
      <c r="AJ184" s="52">
        <f>AI184/'Multi-Family'!AF171</f>
        <v>5.296369742</v>
      </c>
      <c r="AK184" s="126">
        <f t="shared" si="210"/>
        <v>86335435</v>
      </c>
      <c r="AL184" s="38"/>
      <c r="AM184" s="38"/>
      <c r="AN184" s="38"/>
      <c r="AO184" s="38"/>
      <c r="AP184" s="38"/>
      <c r="AQ184" s="38"/>
      <c r="AR184" s="38"/>
      <c r="AS184" s="38"/>
      <c r="AT184" s="38"/>
      <c r="AU184" s="38"/>
      <c r="AV184" s="38"/>
      <c r="AW184" s="38"/>
      <c r="AX184" s="38"/>
      <c r="AY184" s="38"/>
      <c r="AZ184" s="38"/>
      <c r="BA184" s="38"/>
    </row>
    <row r="185" ht="12.75" customHeight="1">
      <c r="A185" s="149" t="s">
        <v>31</v>
      </c>
      <c r="B185" s="151">
        <v>2017.0</v>
      </c>
      <c r="C185" s="134">
        <f t="shared" ref="C185:AF185" si="221">SUM(C173:C184)</f>
        <v>0</v>
      </c>
      <c r="D185" s="135">
        <f t="shared" si="221"/>
        <v>0</v>
      </c>
      <c r="E185" s="136">
        <f t="shared" si="221"/>
        <v>0</v>
      </c>
      <c r="F185" s="135">
        <f t="shared" si="221"/>
        <v>33</v>
      </c>
      <c r="G185" s="135">
        <f t="shared" si="221"/>
        <v>141</v>
      </c>
      <c r="H185" s="135">
        <f t="shared" si="221"/>
        <v>3140332</v>
      </c>
      <c r="I185" s="134">
        <f t="shared" si="221"/>
        <v>111</v>
      </c>
      <c r="J185" s="135">
        <f t="shared" si="221"/>
        <v>1512</v>
      </c>
      <c r="K185" s="136">
        <f t="shared" si="221"/>
        <v>146252995</v>
      </c>
      <c r="L185" s="134">
        <f t="shared" si="221"/>
        <v>34</v>
      </c>
      <c r="M185" s="135">
        <f t="shared" si="221"/>
        <v>461</v>
      </c>
      <c r="N185" s="136">
        <f t="shared" si="221"/>
        <v>41509169</v>
      </c>
      <c r="O185" s="134">
        <f t="shared" si="221"/>
        <v>0</v>
      </c>
      <c r="P185" s="135">
        <f t="shared" si="221"/>
        <v>0</v>
      </c>
      <c r="Q185" s="136">
        <f t="shared" si="221"/>
        <v>0</v>
      </c>
      <c r="R185" s="134">
        <f t="shared" si="221"/>
        <v>0</v>
      </c>
      <c r="S185" s="135">
        <f t="shared" si="221"/>
        <v>0</v>
      </c>
      <c r="T185" s="136">
        <f t="shared" si="221"/>
        <v>0</v>
      </c>
      <c r="U185" s="134">
        <f t="shared" si="221"/>
        <v>0</v>
      </c>
      <c r="V185" s="135">
        <f t="shared" si="221"/>
        <v>0</v>
      </c>
      <c r="W185" s="136">
        <f t="shared" si="221"/>
        <v>0</v>
      </c>
      <c r="X185" s="134">
        <f t="shared" si="221"/>
        <v>0</v>
      </c>
      <c r="Y185" s="135">
        <f t="shared" si="221"/>
        <v>0</v>
      </c>
      <c r="Z185" s="136">
        <f t="shared" si="221"/>
        <v>0</v>
      </c>
      <c r="AA185" s="134">
        <f t="shared" si="221"/>
        <v>6</v>
      </c>
      <c r="AB185" s="135">
        <f t="shared" si="221"/>
        <v>2</v>
      </c>
      <c r="AC185" s="135">
        <f t="shared" si="221"/>
        <v>1015196</v>
      </c>
      <c r="AD185" s="138">
        <f t="shared" si="221"/>
        <v>184</v>
      </c>
      <c r="AE185" s="135">
        <f t="shared" si="221"/>
        <v>2116</v>
      </c>
      <c r="AF185" s="139">
        <f t="shared" si="221"/>
        <v>191917692</v>
      </c>
      <c r="AG185" s="54">
        <f>AE185-'Multi-Family'!AE172</f>
        <v>551</v>
      </c>
      <c r="AH185" s="55">
        <f>AG185/'Multi-Family'!AE172</f>
        <v>0.3520766773</v>
      </c>
      <c r="AI185" s="56">
        <f>AF185-'Multi-Family'!AF172</f>
        <v>86335435</v>
      </c>
      <c r="AJ185" s="55">
        <f>AI185/'Multi-Family'!AF172</f>
        <v>0.8177077991</v>
      </c>
      <c r="AK185" s="129">
        <f t="shared" ref="AK185:AK186" si="223">AI185</f>
        <v>86335435</v>
      </c>
      <c r="AL185" s="38"/>
      <c r="AM185" s="38"/>
      <c r="AN185" s="38"/>
      <c r="AO185" s="38"/>
      <c r="AP185" s="38"/>
      <c r="AQ185" s="38"/>
      <c r="AR185" s="38"/>
      <c r="AS185" s="38"/>
      <c r="AT185" s="38"/>
      <c r="AU185" s="38"/>
      <c r="AV185" s="38"/>
      <c r="AW185" s="38"/>
      <c r="AX185" s="38"/>
      <c r="AY185" s="38"/>
      <c r="AZ185" s="38"/>
      <c r="BA185" s="38"/>
    </row>
    <row r="186" ht="12.75" customHeight="1">
      <c r="A186" s="105" t="s">
        <v>19</v>
      </c>
      <c r="B186" s="130">
        <v>2018.0</v>
      </c>
      <c r="C186" s="142">
        <v>0.0</v>
      </c>
      <c r="D186" s="143">
        <v>0.0</v>
      </c>
      <c r="E186" s="144">
        <v>0.0</v>
      </c>
      <c r="F186" s="143">
        <v>5.0</v>
      </c>
      <c r="G186" s="143">
        <v>10.0</v>
      </c>
      <c r="H186" s="143">
        <v>604412.0</v>
      </c>
      <c r="I186" s="142">
        <v>2.0</v>
      </c>
      <c r="J186" s="143">
        <v>0.0</v>
      </c>
      <c r="K186" s="144">
        <v>1631508.0</v>
      </c>
      <c r="L186" s="142">
        <v>0.0</v>
      </c>
      <c r="M186" s="143">
        <v>0.0</v>
      </c>
      <c r="N186" s="144">
        <v>0.0</v>
      </c>
      <c r="O186" s="142">
        <v>0.0</v>
      </c>
      <c r="P186" s="143">
        <v>0.0</v>
      </c>
      <c r="Q186" s="144">
        <v>0.0</v>
      </c>
      <c r="R186" s="142">
        <v>0.0</v>
      </c>
      <c r="S186" s="143">
        <v>0.0</v>
      </c>
      <c r="T186" s="144">
        <v>0.0</v>
      </c>
      <c r="U186" s="142">
        <v>0.0</v>
      </c>
      <c r="V186" s="143">
        <v>0.0</v>
      </c>
      <c r="W186" s="144">
        <v>0.0</v>
      </c>
      <c r="X186" s="142">
        <v>0.0</v>
      </c>
      <c r="Y186" s="143">
        <v>0.0</v>
      </c>
      <c r="Z186" s="144">
        <v>0.0</v>
      </c>
      <c r="AA186" s="142">
        <v>0.0</v>
      </c>
      <c r="AB186" s="143">
        <v>0.0</v>
      </c>
      <c r="AC186" s="143">
        <v>0.0</v>
      </c>
      <c r="AD186" s="146">
        <f t="shared" ref="AD186:AF186" si="222">SUM(C186+I186+L186+O186+R186+U186+X186+AA186+F186)</f>
        <v>7</v>
      </c>
      <c r="AE186" s="143">
        <f t="shared" si="222"/>
        <v>10</v>
      </c>
      <c r="AF186" s="147">
        <f t="shared" si="222"/>
        <v>2235920</v>
      </c>
      <c r="AG186" s="51">
        <f>AE186-'Multi-Family'!AE173</f>
        <v>10</v>
      </c>
      <c r="AH186" s="52">
        <v>1.0</v>
      </c>
      <c r="AI186" s="53">
        <f>AF186-'Multi-Family'!AF173</f>
        <v>2235920</v>
      </c>
      <c r="AJ186" s="52">
        <v>1.0</v>
      </c>
      <c r="AK186" s="126">
        <f t="shared" si="223"/>
        <v>2235920</v>
      </c>
      <c r="AL186" s="38"/>
      <c r="AM186" s="108">
        <f t="array" ref="AM186:AX187">TRANSPOSE(AE186:AF197)</f>
        <v>10</v>
      </c>
      <c r="AN186" s="108">
        <v>255.0</v>
      </c>
      <c r="AO186" s="108">
        <v>140.0</v>
      </c>
      <c r="AP186" s="108">
        <v>4.0</v>
      </c>
      <c r="AQ186" s="108">
        <v>44.0</v>
      </c>
      <c r="AR186" s="108">
        <v>29.0</v>
      </c>
      <c r="AS186" s="108">
        <v>70.0</v>
      </c>
      <c r="AT186" s="108">
        <v>459.0</v>
      </c>
      <c r="AU186" s="108">
        <v>12.0</v>
      </c>
      <c r="AV186" s="108">
        <v>8.0</v>
      </c>
      <c r="AW186" s="108">
        <v>6.0</v>
      </c>
      <c r="AX186" s="108">
        <v>149.0</v>
      </c>
      <c r="AY186" s="38"/>
      <c r="AZ186" s="38"/>
      <c r="BA186" s="38"/>
    </row>
    <row r="187" ht="12.75" customHeight="1">
      <c r="A187" s="36" t="s">
        <v>20</v>
      </c>
      <c r="B187" s="130">
        <v>2018.0</v>
      </c>
      <c r="C187" s="142">
        <v>0.0</v>
      </c>
      <c r="D187" s="143">
        <v>0.0</v>
      </c>
      <c r="E187" s="144">
        <v>0.0</v>
      </c>
      <c r="F187" s="143">
        <v>4.0</v>
      </c>
      <c r="G187" s="143">
        <v>8.0</v>
      </c>
      <c r="H187" s="143">
        <v>476000.0</v>
      </c>
      <c r="I187" s="142">
        <v>2.0</v>
      </c>
      <c r="J187" s="143">
        <v>247.0</v>
      </c>
      <c r="K187" s="144">
        <v>1.255874E7</v>
      </c>
      <c r="L187" s="142">
        <v>0.0</v>
      </c>
      <c r="M187" s="143">
        <v>0.0</v>
      </c>
      <c r="N187" s="144">
        <v>0.0</v>
      </c>
      <c r="O187" s="142">
        <v>0.0</v>
      </c>
      <c r="P187" s="143">
        <v>0.0</v>
      </c>
      <c r="Q187" s="144">
        <v>0.0</v>
      </c>
      <c r="R187" s="142">
        <v>0.0</v>
      </c>
      <c r="S187" s="143">
        <v>0.0</v>
      </c>
      <c r="T187" s="144">
        <v>0.0</v>
      </c>
      <c r="U187" s="142">
        <v>0.0</v>
      </c>
      <c r="V187" s="143">
        <v>0.0</v>
      </c>
      <c r="W187" s="144">
        <v>0.0</v>
      </c>
      <c r="X187" s="142">
        <v>0.0</v>
      </c>
      <c r="Y187" s="143">
        <v>0.0</v>
      </c>
      <c r="Z187" s="144">
        <v>0.0</v>
      </c>
      <c r="AA187" s="142">
        <v>17.0</v>
      </c>
      <c r="AB187" s="143">
        <v>0.0</v>
      </c>
      <c r="AC187" s="143">
        <v>2045636.0</v>
      </c>
      <c r="AD187" s="146">
        <f t="shared" ref="AD187:AF187" si="224">SUM(C187+I187+L187+O187+R187+U187+X187+AA187+F187)</f>
        <v>23</v>
      </c>
      <c r="AE187" s="143">
        <f t="shared" si="224"/>
        <v>255</v>
      </c>
      <c r="AF187" s="147">
        <f t="shared" si="224"/>
        <v>15080376</v>
      </c>
      <c r="AG187" s="51">
        <f>AE187-'Multi-Family'!AE174</f>
        <v>65</v>
      </c>
      <c r="AH187" s="52">
        <f>AG187/'Multi-Family'!AE174</f>
        <v>0.3421052632</v>
      </c>
      <c r="AI187" s="53">
        <f>AF187-'Multi-Family'!AF174</f>
        <v>674256</v>
      </c>
      <c r="AJ187" s="52">
        <f>AI187/'Multi-Family'!AF174</f>
        <v>0.04680344187</v>
      </c>
      <c r="AK187" s="126">
        <f t="shared" ref="AK187:AK197" si="226">AK186+AI187</f>
        <v>2910176</v>
      </c>
      <c r="AL187" s="38"/>
      <c r="AM187" s="108">
        <v>2235920.0</v>
      </c>
      <c r="AN187" s="108">
        <v>1.5080376E7</v>
      </c>
      <c r="AO187" s="108">
        <v>2.3685347E7</v>
      </c>
      <c r="AP187" s="108">
        <v>3.2877995E7</v>
      </c>
      <c r="AQ187" s="108">
        <v>3532673.33</v>
      </c>
      <c r="AR187" s="108">
        <v>2145977.0</v>
      </c>
      <c r="AS187" s="108">
        <v>3485176.0</v>
      </c>
      <c r="AT187" s="108">
        <v>4.087637E7</v>
      </c>
      <c r="AU187" s="108">
        <v>1.3996066E7</v>
      </c>
      <c r="AV187" s="108">
        <v>5991074.0</v>
      </c>
      <c r="AW187" s="108">
        <v>1.8377569E7</v>
      </c>
      <c r="AX187" s="108">
        <v>7093629.0</v>
      </c>
      <c r="AY187" s="38"/>
      <c r="AZ187" s="38"/>
      <c r="BA187" s="38"/>
    </row>
    <row r="188" ht="12.75" customHeight="1">
      <c r="A188" s="36" t="s">
        <v>21</v>
      </c>
      <c r="B188" s="130">
        <v>2018.0</v>
      </c>
      <c r="C188" s="142">
        <v>0.0</v>
      </c>
      <c r="D188" s="143">
        <v>0.0</v>
      </c>
      <c r="E188" s="144">
        <v>0.0</v>
      </c>
      <c r="F188" s="143">
        <v>5.0</v>
      </c>
      <c r="G188" s="143">
        <v>10.0</v>
      </c>
      <c r="H188" s="143">
        <v>604412.0</v>
      </c>
      <c r="I188" s="142">
        <v>0.0</v>
      </c>
      <c r="J188" s="143">
        <v>0.0</v>
      </c>
      <c r="K188" s="144">
        <v>0.0</v>
      </c>
      <c r="L188" s="142">
        <v>13.0</v>
      </c>
      <c r="M188" s="143">
        <v>130.0</v>
      </c>
      <c r="N188" s="144">
        <v>2.3080935E7</v>
      </c>
      <c r="O188" s="142">
        <v>0.0</v>
      </c>
      <c r="P188" s="143">
        <v>0.0</v>
      </c>
      <c r="Q188" s="144">
        <v>0.0</v>
      </c>
      <c r="R188" s="142">
        <v>0.0</v>
      </c>
      <c r="S188" s="143">
        <v>0.0</v>
      </c>
      <c r="T188" s="144">
        <v>0.0</v>
      </c>
      <c r="U188" s="142">
        <v>0.0</v>
      </c>
      <c r="V188" s="143">
        <v>0.0</v>
      </c>
      <c r="W188" s="144">
        <v>0.0</v>
      </c>
      <c r="X188" s="142">
        <v>0.0</v>
      </c>
      <c r="Y188" s="143">
        <v>0.0</v>
      </c>
      <c r="Z188" s="144">
        <v>0.0</v>
      </c>
      <c r="AA188" s="142">
        <v>0.0</v>
      </c>
      <c r="AB188" s="143">
        <v>0.0</v>
      </c>
      <c r="AC188" s="143">
        <v>0.0</v>
      </c>
      <c r="AD188" s="146">
        <f t="shared" ref="AD188:AF188" si="225">SUM(C188+I188+L188+O188+R188+U188+X188+AA188+F188)</f>
        <v>18</v>
      </c>
      <c r="AE188" s="143">
        <f t="shared" si="225"/>
        <v>140</v>
      </c>
      <c r="AF188" s="147">
        <f t="shared" si="225"/>
        <v>23685347</v>
      </c>
      <c r="AG188" s="51">
        <f>AE188-'Multi-Family'!AE175</f>
        <v>116</v>
      </c>
      <c r="AH188" s="52">
        <f>AG188/'Multi-Family'!AE175</f>
        <v>4.833333333</v>
      </c>
      <c r="AI188" s="53">
        <f>AF188-'Multi-Family'!AF175</f>
        <v>22415347</v>
      </c>
      <c r="AJ188" s="52">
        <f>AI188/'Multi-Family'!AF175</f>
        <v>17.64987953</v>
      </c>
      <c r="AK188" s="126">
        <f t="shared" si="226"/>
        <v>25325523</v>
      </c>
      <c r="AL188" s="38"/>
      <c r="AM188" s="150">
        <f t="shared" ref="AM188:AX188" si="227">AM187/$AM$150</f>
        <v>2.23592</v>
      </c>
      <c r="AN188" s="150">
        <f t="shared" si="227"/>
        <v>15.080376</v>
      </c>
      <c r="AO188" s="150">
        <f t="shared" si="227"/>
        <v>23.685347</v>
      </c>
      <c r="AP188" s="150">
        <f t="shared" si="227"/>
        <v>32.877995</v>
      </c>
      <c r="AQ188" s="150">
        <f t="shared" si="227"/>
        <v>3.53267333</v>
      </c>
      <c r="AR188" s="150">
        <f t="shared" si="227"/>
        <v>2.145977</v>
      </c>
      <c r="AS188" s="150">
        <f t="shared" si="227"/>
        <v>3.485176</v>
      </c>
      <c r="AT188" s="150">
        <f t="shared" si="227"/>
        <v>40.87637</v>
      </c>
      <c r="AU188" s="150">
        <f t="shared" si="227"/>
        <v>13.996066</v>
      </c>
      <c r="AV188" s="150">
        <f t="shared" si="227"/>
        <v>5.991074</v>
      </c>
      <c r="AW188" s="150">
        <f t="shared" si="227"/>
        <v>18.377569</v>
      </c>
      <c r="AX188" s="150">
        <f t="shared" si="227"/>
        <v>7.093629</v>
      </c>
      <c r="AY188" s="38"/>
      <c r="AZ188" s="38"/>
      <c r="BA188" s="38"/>
    </row>
    <row r="189" ht="12.75" customHeight="1">
      <c r="A189" s="36" t="s">
        <v>22</v>
      </c>
      <c r="B189" s="130">
        <v>2018.0</v>
      </c>
      <c r="C189" s="142">
        <v>0.0</v>
      </c>
      <c r="D189" s="143">
        <v>0.0</v>
      </c>
      <c r="E189" s="144">
        <v>0.0</v>
      </c>
      <c r="F189" s="143">
        <v>2.0</v>
      </c>
      <c r="G189" s="143">
        <v>4.0</v>
      </c>
      <c r="H189" s="143">
        <v>385000.0</v>
      </c>
      <c r="I189" s="142">
        <v>17.0</v>
      </c>
      <c r="J189" s="143">
        <v>0.0</v>
      </c>
      <c r="K189" s="144">
        <v>3.2492995E7</v>
      </c>
      <c r="L189" s="142">
        <v>0.0</v>
      </c>
      <c r="M189" s="143">
        <v>0.0</v>
      </c>
      <c r="N189" s="144">
        <v>0.0</v>
      </c>
      <c r="O189" s="142">
        <v>0.0</v>
      </c>
      <c r="P189" s="143">
        <v>0.0</v>
      </c>
      <c r="Q189" s="144">
        <v>0.0</v>
      </c>
      <c r="R189" s="142">
        <v>0.0</v>
      </c>
      <c r="S189" s="143">
        <v>0.0</v>
      </c>
      <c r="T189" s="144">
        <v>0.0</v>
      </c>
      <c r="U189" s="142">
        <v>0.0</v>
      </c>
      <c r="V189" s="143">
        <v>0.0</v>
      </c>
      <c r="W189" s="144">
        <v>0.0</v>
      </c>
      <c r="X189" s="142">
        <v>0.0</v>
      </c>
      <c r="Y189" s="143">
        <v>0.0</v>
      </c>
      <c r="Z189" s="144">
        <v>0.0</v>
      </c>
      <c r="AA189" s="142">
        <v>0.0</v>
      </c>
      <c r="AB189" s="143">
        <v>0.0</v>
      </c>
      <c r="AC189" s="143">
        <v>0.0</v>
      </c>
      <c r="AD189" s="146">
        <f t="shared" ref="AD189:AF189" si="228">SUM(C189+I189+L189+O189+R189+U189+X189+AA189+F189)</f>
        <v>19</v>
      </c>
      <c r="AE189" s="143">
        <f t="shared" si="228"/>
        <v>4</v>
      </c>
      <c r="AF189" s="147">
        <f t="shared" si="228"/>
        <v>32877995</v>
      </c>
      <c r="AG189" s="51">
        <f>AE189-'Multi-Family'!AE176</f>
        <v>-45</v>
      </c>
      <c r="AH189" s="52">
        <f>AG189/'Multi-Family'!AE176</f>
        <v>-0.9183673469</v>
      </c>
      <c r="AI189" s="53">
        <f>AF189-'Multi-Family'!AF176</f>
        <v>29114472</v>
      </c>
      <c r="AJ189" s="52">
        <f>AI189/'Multi-Family'!AF176</f>
        <v>7.735962289</v>
      </c>
      <c r="AK189" s="126">
        <f t="shared" si="226"/>
        <v>54439995</v>
      </c>
      <c r="AL189" s="38"/>
      <c r="AM189" s="58"/>
      <c r="AN189" s="38"/>
      <c r="AO189" s="38"/>
      <c r="AP189" s="38"/>
      <c r="AQ189" s="38"/>
      <c r="AR189" s="38"/>
      <c r="AS189" s="38"/>
      <c r="AT189" s="38"/>
      <c r="AU189" s="38"/>
      <c r="AV189" s="38"/>
      <c r="AW189" s="38"/>
      <c r="AX189" s="38"/>
      <c r="AY189" s="38"/>
      <c r="AZ189" s="38"/>
      <c r="BA189" s="38"/>
    </row>
    <row r="190" ht="12.75" customHeight="1">
      <c r="A190" s="36" t="s">
        <v>23</v>
      </c>
      <c r="B190" s="130">
        <v>2018.0</v>
      </c>
      <c r="C190" s="142">
        <v>2.0</v>
      </c>
      <c r="D190" s="143">
        <v>2.0</v>
      </c>
      <c r="E190" s="144">
        <v>165807.33000000002</v>
      </c>
      <c r="F190" s="143">
        <v>0.0</v>
      </c>
      <c r="G190" s="143">
        <v>0.0</v>
      </c>
      <c r="H190" s="143">
        <v>0.0</v>
      </c>
      <c r="I190" s="142">
        <v>9.0</v>
      </c>
      <c r="J190" s="143">
        <v>42.0</v>
      </c>
      <c r="K190" s="144">
        <v>3366866.0</v>
      </c>
      <c r="L190" s="142">
        <v>0.0</v>
      </c>
      <c r="M190" s="143">
        <v>0.0</v>
      </c>
      <c r="N190" s="144">
        <v>0.0</v>
      </c>
      <c r="O190" s="142">
        <v>0.0</v>
      </c>
      <c r="P190" s="143">
        <v>0.0</v>
      </c>
      <c r="Q190" s="144">
        <v>0.0</v>
      </c>
      <c r="R190" s="142">
        <v>0.0</v>
      </c>
      <c r="S190" s="143">
        <v>0.0</v>
      </c>
      <c r="T190" s="144">
        <v>0.0</v>
      </c>
      <c r="U190" s="142">
        <v>0.0</v>
      </c>
      <c r="V190" s="143">
        <v>0.0</v>
      </c>
      <c r="W190" s="144">
        <v>0.0</v>
      </c>
      <c r="X190" s="142">
        <v>0.0</v>
      </c>
      <c r="Y190" s="143">
        <v>0.0</v>
      </c>
      <c r="Z190" s="144">
        <v>0.0</v>
      </c>
      <c r="AA190" s="142">
        <v>0.0</v>
      </c>
      <c r="AB190" s="143">
        <v>0.0</v>
      </c>
      <c r="AC190" s="143">
        <v>0.0</v>
      </c>
      <c r="AD190" s="146">
        <f t="shared" ref="AD190:AF190" si="229">SUM(C190+I190+L190+O190+R190+U190+X190+AA190+F190)</f>
        <v>11</v>
      </c>
      <c r="AE190" s="143">
        <f t="shared" si="229"/>
        <v>44</v>
      </c>
      <c r="AF190" s="147">
        <f t="shared" si="229"/>
        <v>3532673.33</v>
      </c>
      <c r="AG190" s="51">
        <f>AE190-'Multi-Family'!AE177</f>
        <v>-460</v>
      </c>
      <c r="AH190" s="52">
        <f>AG190/'Multi-Family'!AE177</f>
        <v>-0.9126984127</v>
      </c>
      <c r="AI190" s="53">
        <f>AF190-'Multi-Family'!AF177</f>
        <v>-32670581.67</v>
      </c>
      <c r="AJ190" s="52">
        <f>AI190/'Multi-Family'!AF177</f>
        <v>-0.902421113</v>
      </c>
      <c r="AK190" s="126">
        <f t="shared" si="226"/>
        <v>21769413.33</v>
      </c>
      <c r="AL190" s="38"/>
      <c r="AM190" s="38"/>
      <c r="AN190" s="38"/>
      <c r="AO190" s="38"/>
      <c r="AP190" s="38"/>
      <c r="AQ190" s="38"/>
      <c r="AR190" s="38"/>
      <c r="AS190" s="38"/>
      <c r="AT190" s="38"/>
      <c r="AU190" s="38"/>
      <c r="AV190" s="38"/>
      <c r="AW190" s="38"/>
      <c r="AX190" s="38"/>
      <c r="AY190" s="38"/>
      <c r="AZ190" s="38"/>
      <c r="BA190" s="38"/>
    </row>
    <row r="191" ht="12.75" customHeight="1">
      <c r="A191" s="36" t="s">
        <v>32</v>
      </c>
      <c r="B191" s="130">
        <v>2018.0</v>
      </c>
      <c r="C191" s="142">
        <v>0.0</v>
      </c>
      <c r="D191" s="143">
        <v>0.0</v>
      </c>
      <c r="E191" s="144">
        <v>0.0</v>
      </c>
      <c r="F191" s="143">
        <v>1.0</v>
      </c>
      <c r="G191" s="143">
        <v>12.0</v>
      </c>
      <c r="H191" s="143">
        <v>860000.0</v>
      </c>
      <c r="I191" s="142">
        <v>3.0</v>
      </c>
      <c r="J191" s="143">
        <v>17.0</v>
      </c>
      <c r="K191" s="144">
        <v>1285977.0</v>
      </c>
      <c r="L191" s="142">
        <v>0.0</v>
      </c>
      <c r="M191" s="143">
        <v>0.0</v>
      </c>
      <c r="N191" s="144">
        <v>0.0</v>
      </c>
      <c r="O191" s="142">
        <v>0.0</v>
      </c>
      <c r="P191" s="143">
        <v>0.0</v>
      </c>
      <c r="Q191" s="144">
        <v>0.0</v>
      </c>
      <c r="R191" s="142">
        <v>0.0</v>
      </c>
      <c r="S191" s="143">
        <v>0.0</v>
      </c>
      <c r="T191" s="144">
        <v>0.0</v>
      </c>
      <c r="U191" s="142">
        <v>0.0</v>
      </c>
      <c r="V191" s="143">
        <v>0.0</v>
      </c>
      <c r="W191" s="144">
        <v>0.0</v>
      </c>
      <c r="X191" s="142">
        <v>0.0</v>
      </c>
      <c r="Y191" s="143">
        <v>0.0</v>
      </c>
      <c r="Z191" s="144">
        <v>0.0</v>
      </c>
      <c r="AA191" s="142">
        <v>0.0</v>
      </c>
      <c r="AB191" s="143">
        <v>0.0</v>
      </c>
      <c r="AC191" s="143">
        <v>0.0</v>
      </c>
      <c r="AD191" s="146">
        <f t="shared" ref="AD191:AF191" si="230">SUM(C191+I191+L191+O191+R191+U191+X191+AA191+F191)</f>
        <v>4</v>
      </c>
      <c r="AE191" s="143">
        <f t="shared" si="230"/>
        <v>29</v>
      </c>
      <c r="AF191" s="147">
        <f t="shared" si="230"/>
        <v>2145977</v>
      </c>
      <c r="AG191" s="51">
        <f>AE191-'Multi-Family'!AE178</f>
        <v>-113</v>
      </c>
      <c r="AH191" s="52">
        <f>AG191/'Multi-Family'!AE178</f>
        <v>-0.7957746479</v>
      </c>
      <c r="AI191" s="53">
        <f>AF191-'Multi-Family'!AF178</f>
        <v>-9865590</v>
      </c>
      <c r="AJ191" s="52">
        <f>AI191/'Multi-Family'!AF178</f>
        <v>-0.8213407959</v>
      </c>
      <c r="AK191" s="126">
        <f t="shared" si="226"/>
        <v>11903823.33</v>
      </c>
      <c r="AL191" s="38"/>
      <c r="AM191" s="38"/>
      <c r="AN191" s="38"/>
      <c r="AO191" s="38"/>
      <c r="AP191" s="38"/>
      <c r="AQ191" s="38"/>
      <c r="AR191" s="38"/>
      <c r="AS191" s="38"/>
      <c r="AT191" s="38"/>
      <c r="AU191" s="38"/>
      <c r="AV191" s="38"/>
      <c r="AW191" s="38"/>
      <c r="AX191" s="38"/>
      <c r="AY191" s="38"/>
      <c r="AZ191" s="38"/>
      <c r="BA191" s="38"/>
    </row>
    <row r="192" ht="12.75" customHeight="1">
      <c r="A192" s="36" t="s">
        <v>25</v>
      </c>
      <c r="B192" s="130">
        <v>2018.0</v>
      </c>
      <c r="C192" s="142">
        <v>0.0</v>
      </c>
      <c r="D192" s="143">
        <v>0.0</v>
      </c>
      <c r="E192" s="144">
        <v>0.0</v>
      </c>
      <c r="F192" s="143">
        <v>2.0</v>
      </c>
      <c r="G192" s="143">
        <v>4.0</v>
      </c>
      <c r="H192" s="143">
        <v>300000.0</v>
      </c>
      <c r="I192" s="142">
        <v>1.0</v>
      </c>
      <c r="J192" s="143">
        <v>36.0</v>
      </c>
      <c r="K192" s="144">
        <v>1887725.0</v>
      </c>
      <c r="L192" s="142">
        <v>1.0</v>
      </c>
      <c r="M192" s="143">
        <v>30.0</v>
      </c>
      <c r="N192" s="144">
        <v>1297451.0</v>
      </c>
      <c r="O192" s="142">
        <v>0.0</v>
      </c>
      <c r="P192" s="143">
        <v>0.0</v>
      </c>
      <c r="Q192" s="144">
        <v>0.0</v>
      </c>
      <c r="R192" s="142">
        <v>0.0</v>
      </c>
      <c r="S192" s="143">
        <v>0.0</v>
      </c>
      <c r="T192" s="144">
        <v>0.0</v>
      </c>
      <c r="U192" s="142">
        <v>0.0</v>
      </c>
      <c r="V192" s="143">
        <v>0.0</v>
      </c>
      <c r="W192" s="144">
        <v>0.0</v>
      </c>
      <c r="X192" s="142">
        <v>0.0</v>
      </c>
      <c r="Y192" s="143">
        <v>0.0</v>
      </c>
      <c r="Z192" s="144">
        <v>0.0</v>
      </c>
      <c r="AA192" s="142">
        <v>0.0</v>
      </c>
      <c r="AB192" s="143">
        <v>0.0</v>
      </c>
      <c r="AC192" s="143">
        <v>0.0</v>
      </c>
      <c r="AD192" s="146">
        <f t="shared" ref="AD192:AF192" si="231">SUM(C192+I192+L192+O192+R192+U192+X192+AA192+F192)</f>
        <v>4</v>
      </c>
      <c r="AE192" s="143">
        <f t="shared" si="231"/>
        <v>70</v>
      </c>
      <c r="AF192" s="147">
        <f t="shared" si="231"/>
        <v>3485176</v>
      </c>
      <c r="AG192" s="51">
        <f>AE192-'Multi-Family'!AE179</f>
        <v>-488</v>
      </c>
      <c r="AH192" s="52">
        <f>AG192/'Multi-Family'!AE179</f>
        <v>-0.8745519713</v>
      </c>
      <c r="AI192" s="53">
        <f>AF192-'Multi-Family'!AF179</f>
        <v>-58782059</v>
      </c>
      <c r="AJ192" s="52">
        <f>AI192/'Multi-Family'!AF179</f>
        <v>-0.9440287336</v>
      </c>
      <c r="AK192" s="126">
        <f t="shared" si="226"/>
        <v>-46878235.67</v>
      </c>
      <c r="AL192" s="38"/>
      <c r="AM192" s="38"/>
      <c r="AN192" s="38"/>
      <c r="AO192" s="38"/>
      <c r="AP192" s="38"/>
      <c r="AQ192" s="38"/>
      <c r="AR192" s="38"/>
      <c r="AS192" s="38"/>
      <c r="AT192" s="38"/>
      <c r="AU192" s="38"/>
      <c r="AV192" s="38"/>
      <c r="AW192" s="38"/>
      <c r="AX192" s="38"/>
      <c r="AY192" s="38"/>
      <c r="AZ192" s="38"/>
      <c r="BA192" s="38"/>
    </row>
    <row r="193" ht="12.75" customHeight="1">
      <c r="A193" s="36" t="s">
        <v>26</v>
      </c>
      <c r="B193" s="130">
        <v>2018.0</v>
      </c>
      <c r="C193" s="142">
        <v>0.0</v>
      </c>
      <c r="D193" s="143">
        <v>0.0</v>
      </c>
      <c r="E193" s="144">
        <v>0.0</v>
      </c>
      <c r="F193" s="143">
        <v>4.0</v>
      </c>
      <c r="G193" s="143">
        <v>4.0</v>
      </c>
      <c r="H193" s="143">
        <v>524100.0</v>
      </c>
      <c r="I193" s="142">
        <v>3.0</v>
      </c>
      <c r="J193" s="143">
        <v>158.0</v>
      </c>
      <c r="K193" s="144">
        <v>9227434.0</v>
      </c>
      <c r="L193" s="142">
        <v>22.0</v>
      </c>
      <c r="M193" s="143">
        <v>295.0</v>
      </c>
      <c r="N193" s="144">
        <v>3.0949964E7</v>
      </c>
      <c r="O193" s="142">
        <v>0.0</v>
      </c>
      <c r="P193" s="143">
        <v>0.0</v>
      </c>
      <c r="Q193" s="144">
        <v>0.0</v>
      </c>
      <c r="R193" s="142">
        <v>0.0</v>
      </c>
      <c r="S193" s="143">
        <v>0.0</v>
      </c>
      <c r="T193" s="144">
        <v>0.0</v>
      </c>
      <c r="U193" s="142">
        <v>0.0</v>
      </c>
      <c r="V193" s="143">
        <v>0.0</v>
      </c>
      <c r="W193" s="144">
        <v>0.0</v>
      </c>
      <c r="X193" s="142">
        <v>0.0</v>
      </c>
      <c r="Y193" s="143">
        <v>0.0</v>
      </c>
      <c r="Z193" s="144">
        <v>0.0</v>
      </c>
      <c r="AA193" s="142">
        <v>1.0</v>
      </c>
      <c r="AB193" s="143">
        <v>2.0</v>
      </c>
      <c r="AC193" s="143">
        <v>174872.0</v>
      </c>
      <c r="AD193" s="146">
        <f t="shared" ref="AD193:AF193" si="232">SUM(C193+I193+L193+O193+R193+U193+X193+AA193+F193)</f>
        <v>30</v>
      </c>
      <c r="AE193" s="143">
        <f t="shared" si="232"/>
        <v>459</v>
      </c>
      <c r="AF193" s="147">
        <f t="shared" si="232"/>
        <v>40876370</v>
      </c>
      <c r="AG193" s="51">
        <f>AE193-'Multi-Family'!AE180</f>
        <v>314</v>
      </c>
      <c r="AH193" s="52">
        <f>AG193/'Multi-Family'!AE180</f>
        <v>2.165517241</v>
      </c>
      <c r="AI193" s="53">
        <f>AF193-'Multi-Family'!AF180</f>
        <v>27564111</v>
      </c>
      <c r="AJ193" s="52">
        <f>AI193/'Multi-Family'!AF180</f>
        <v>2.070581034</v>
      </c>
      <c r="AK193" s="126">
        <f t="shared" si="226"/>
        <v>-19314124.67</v>
      </c>
      <c r="AL193" s="38"/>
      <c r="AM193" s="38"/>
      <c r="AN193" s="38"/>
      <c r="AO193" s="38"/>
      <c r="AP193" s="38"/>
      <c r="AQ193" s="38"/>
      <c r="AR193" s="38"/>
      <c r="AS193" s="38"/>
      <c r="AT193" s="38"/>
      <c r="AU193" s="38"/>
      <c r="AV193" s="38"/>
      <c r="AW193" s="38"/>
      <c r="AX193" s="38"/>
      <c r="AY193" s="38"/>
      <c r="AZ193" s="38"/>
      <c r="BA193" s="38"/>
    </row>
    <row r="194" ht="12.75" customHeight="1">
      <c r="A194" s="36" t="s">
        <v>27</v>
      </c>
      <c r="B194" s="130">
        <v>2018.0</v>
      </c>
      <c r="C194" s="142">
        <v>2.0</v>
      </c>
      <c r="D194" s="143">
        <v>4.0</v>
      </c>
      <c r="E194" s="144">
        <v>880414.0</v>
      </c>
      <c r="F194" s="143">
        <v>4.0</v>
      </c>
      <c r="G194" s="143">
        <v>8.0</v>
      </c>
      <c r="H194" s="143">
        <v>1065000.0</v>
      </c>
      <c r="I194" s="142">
        <v>1.0</v>
      </c>
      <c r="J194" s="143">
        <v>0.0</v>
      </c>
      <c r="K194" s="144">
        <v>1.2050652E7</v>
      </c>
      <c r="L194" s="142">
        <v>0.0</v>
      </c>
      <c r="M194" s="143">
        <v>0.0</v>
      </c>
      <c r="N194" s="144">
        <v>0.0</v>
      </c>
      <c r="O194" s="142">
        <v>0.0</v>
      </c>
      <c r="P194" s="143">
        <v>0.0</v>
      </c>
      <c r="Q194" s="144">
        <v>0.0</v>
      </c>
      <c r="R194" s="142">
        <v>0.0</v>
      </c>
      <c r="S194" s="143">
        <v>0.0</v>
      </c>
      <c r="T194" s="144">
        <v>0.0</v>
      </c>
      <c r="U194" s="142">
        <v>0.0</v>
      </c>
      <c r="V194" s="143">
        <v>0.0</v>
      </c>
      <c r="W194" s="144">
        <v>0.0</v>
      </c>
      <c r="X194" s="142">
        <v>0.0</v>
      </c>
      <c r="Y194" s="143">
        <v>0.0</v>
      </c>
      <c r="Z194" s="144">
        <v>0.0</v>
      </c>
      <c r="AA194" s="142">
        <v>0.0</v>
      </c>
      <c r="AB194" s="143">
        <v>0.0</v>
      </c>
      <c r="AC194" s="143">
        <v>0.0</v>
      </c>
      <c r="AD194" s="146">
        <f t="shared" ref="AD194:AF194" si="233">SUM(C194+I194+L194+O194+R194+U194+X194+AA194+F194)</f>
        <v>7</v>
      </c>
      <c r="AE194" s="143">
        <f t="shared" si="233"/>
        <v>12</v>
      </c>
      <c r="AF194" s="147">
        <f t="shared" si="233"/>
        <v>13996066</v>
      </c>
      <c r="AG194" s="51">
        <f>AE194-'Multi-Family'!AE181</f>
        <v>-18</v>
      </c>
      <c r="AH194" s="52">
        <f>AG194/'Multi-Family'!AE181</f>
        <v>-0.6</v>
      </c>
      <c r="AI194" s="53">
        <f>AF194-'Multi-Family'!AF181</f>
        <v>9843543</v>
      </c>
      <c r="AJ194" s="52">
        <f>AI194/'Multi-Family'!AF181</f>
        <v>2.370496924</v>
      </c>
      <c r="AK194" s="126">
        <f t="shared" si="226"/>
        <v>-9470581.67</v>
      </c>
      <c r="AL194" s="38"/>
      <c r="AM194" s="38"/>
      <c r="AN194" s="38"/>
      <c r="AO194" s="38"/>
      <c r="AP194" s="38"/>
      <c r="AQ194" s="38"/>
      <c r="AR194" s="38"/>
      <c r="AS194" s="38"/>
      <c r="AT194" s="38"/>
      <c r="AU194" s="38"/>
      <c r="AV194" s="38"/>
      <c r="AW194" s="38"/>
      <c r="AX194" s="38"/>
      <c r="AY194" s="38"/>
      <c r="AZ194" s="38"/>
      <c r="BA194" s="38"/>
    </row>
    <row r="195" ht="12.75" customHeight="1">
      <c r="A195" s="36" t="s">
        <v>28</v>
      </c>
      <c r="B195" s="130">
        <v>2018.0</v>
      </c>
      <c r="C195" s="142">
        <v>0.0</v>
      </c>
      <c r="D195" s="143">
        <v>0.0</v>
      </c>
      <c r="E195" s="144">
        <v>0.0</v>
      </c>
      <c r="F195" s="143">
        <v>4.0</v>
      </c>
      <c r="G195" s="143">
        <v>8.0</v>
      </c>
      <c r="H195" s="143">
        <v>715000.0</v>
      </c>
      <c r="I195" s="142">
        <v>1.0</v>
      </c>
      <c r="J195" s="143">
        <v>0.0</v>
      </c>
      <c r="K195" s="144">
        <v>256650.0</v>
      </c>
      <c r="L195" s="142">
        <v>14.0</v>
      </c>
      <c r="M195" s="143">
        <v>0.0</v>
      </c>
      <c r="N195" s="144">
        <v>5019424.0</v>
      </c>
      <c r="O195" s="142">
        <v>0.0</v>
      </c>
      <c r="P195" s="143">
        <v>0.0</v>
      </c>
      <c r="Q195" s="144">
        <v>0.0</v>
      </c>
      <c r="R195" s="142">
        <v>0.0</v>
      </c>
      <c r="S195" s="143">
        <v>0.0</v>
      </c>
      <c r="T195" s="144">
        <v>0.0</v>
      </c>
      <c r="U195" s="142">
        <v>0.0</v>
      </c>
      <c r="V195" s="143">
        <v>0.0</v>
      </c>
      <c r="W195" s="144">
        <v>0.0</v>
      </c>
      <c r="X195" s="142">
        <v>0.0</v>
      </c>
      <c r="Y195" s="143">
        <v>0.0</v>
      </c>
      <c r="Z195" s="144">
        <v>0.0</v>
      </c>
      <c r="AA195" s="142">
        <v>0.0</v>
      </c>
      <c r="AB195" s="143">
        <v>0.0</v>
      </c>
      <c r="AC195" s="143">
        <v>0.0</v>
      </c>
      <c r="AD195" s="146">
        <f t="shared" ref="AD195:AF195" si="234">SUM(C195+I195+L195+O195+R195+U195+X195+AA195+F195)</f>
        <v>19</v>
      </c>
      <c r="AE195" s="143">
        <f t="shared" si="234"/>
        <v>8</v>
      </c>
      <c r="AF195" s="147">
        <f t="shared" si="234"/>
        <v>5991074</v>
      </c>
      <c r="AG195" s="51">
        <f>AE195-'Multi-Family'!AE182</f>
        <v>-15</v>
      </c>
      <c r="AH195" s="52">
        <f>AG195/'Multi-Family'!AE182</f>
        <v>-0.652173913</v>
      </c>
      <c r="AI195" s="53">
        <f>AF195-'Multi-Family'!AF182</f>
        <v>-28752</v>
      </c>
      <c r="AJ195" s="52">
        <f>AI195/'Multi-Family'!AF182</f>
        <v>-0.004776217784</v>
      </c>
      <c r="AK195" s="126">
        <f t="shared" si="226"/>
        <v>-9499333.67</v>
      </c>
      <c r="AL195" s="38"/>
      <c r="AM195" s="38"/>
      <c r="AN195" s="38"/>
      <c r="AO195" s="38"/>
      <c r="AP195" s="38"/>
      <c r="AQ195" s="38"/>
      <c r="AR195" s="38"/>
      <c r="AS195" s="38"/>
      <c r="AT195" s="38"/>
      <c r="AU195" s="38"/>
      <c r="AV195" s="38"/>
      <c r="AW195" s="38"/>
      <c r="AX195" s="38"/>
      <c r="AY195" s="38"/>
      <c r="AZ195" s="38"/>
      <c r="BA195" s="38"/>
    </row>
    <row r="196" ht="12.75" customHeight="1">
      <c r="A196" s="36" t="s">
        <v>29</v>
      </c>
      <c r="B196" s="130">
        <v>2018.0</v>
      </c>
      <c r="C196" s="142">
        <v>0.0</v>
      </c>
      <c r="D196" s="143">
        <v>0.0</v>
      </c>
      <c r="E196" s="144">
        <v>0.0</v>
      </c>
      <c r="F196" s="143">
        <v>3.0</v>
      </c>
      <c r="G196" s="143">
        <v>6.0</v>
      </c>
      <c r="H196" s="143">
        <v>688535.0</v>
      </c>
      <c r="I196" s="142">
        <v>12.0</v>
      </c>
      <c r="J196" s="143">
        <v>0.0</v>
      </c>
      <c r="K196" s="144">
        <v>1.7003328E7</v>
      </c>
      <c r="L196" s="142">
        <v>0.0</v>
      </c>
      <c r="M196" s="143">
        <v>0.0</v>
      </c>
      <c r="N196" s="144">
        <v>0.0</v>
      </c>
      <c r="O196" s="142">
        <v>0.0</v>
      </c>
      <c r="P196" s="143">
        <v>0.0</v>
      </c>
      <c r="Q196" s="144">
        <v>0.0</v>
      </c>
      <c r="R196" s="142">
        <v>0.0</v>
      </c>
      <c r="S196" s="143">
        <v>0.0</v>
      </c>
      <c r="T196" s="144">
        <v>0.0</v>
      </c>
      <c r="U196" s="142">
        <v>0.0</v>
      </c>
      <c r="V196" s="143">
        <v>0.0</v>
      </c>
      <c r="W196" s="144">
        <v>0.0</v>
      </c>
      <c r="X196" s="142">
        <v>0.0</v>
      </c>
      <c r="Y196" s="143">
        <v>0.0</v>
      </c>
      <c r="Z196" s="144">
        <v>0.0</v>
      </c>
      <c r="AA196" s="142">
        <v>4.0</v>
      </c>
      <c r="AB196" s="143">
        <v>0.0</v>
      </c>
      <c r="AC196" s="143">
        <v>685706.0</v>
      </c>
      <c r="AD196" s="146">
        <f t="shared" ref="AD196:AF196" si="235">SUM(C196+I196+L196+O196+R196+U196+X196+AA196+F196)</f>
        <v>19</v>
      </c>
      <c r="AE196" s="143">
        <f t="shared" si="235"/>
        <v>6</v>
      </c>
      <c r="AF196" s="147">
        <f t="shared" si="235"/>
        <v>18377569</v>
      </c>
      <c r="AG196" s="51">
        <f>AE196-'Multi-Family'!AE183</f>
        <v>-264</v>
      </c>
      <c r="AH196" s="52">
        <f>AG196/'Multi-Family'!AE183</f>
        <v>-0.9777777778</v>
      </c>
      <c r="AI196" s="53">
        <f>AF196-'Multi-Family'!AF183</f>
        <v>8518357</v>
      </c>
      <c r="AJ196" s="52">
        <f>AI196/'Multi-Family'!AF183</f>
        <v>0.8639997801</v>
      </c>
      <c r="AK196" s="126">
        <f t="shared" si="226"/>
        <v>-980976.67</v>
      </c>
      <c r="AL196" s="38"/>
      <c r="AM196" s="38"/>
      <c r="AN196" s="38"/>
      <c r="AO196" s="38"/>
      <c r="AP196" s="38"/>
      <c r="AQ196" s="38"/>
      <c r="AR196" s="38"/>
      <c r="AS196" s="38"/>
      <c r="AT196" s="38"/>
      <c r="AU196" s="38"/>
      <c r="AV196" s="38"/>
      <c r="AW196" s="38"/>
      <c r="AX196" s="38"/>
      <c r="AY196" s="38"/>
      <c r="AZ196" s="38"/>
      <c r="BA196" s="38"/>
    </row>
    <row r="197" ht="12.75" customHeight="1">
      <c r="A197" s="36" t="s">
        <v>30</v>
      </c>
      <c r="B197" s="130">
        <v>2018.0</v>
      </c>
      <c r="C197" s="142">
        <v>0.0</v>
      </c>
      <c r="D197" s="143">
        <v>0.0</v>
      </c>
      <c r="E197" s="144">
        <v>0.0</v>
      </c>
      <c r="F197" s="143">
        <v>0.0</v>
      </c>
      <c r="G197" s="143">
        <v>0.0</v>
      </c>
      <c r="H197" s="143">
        <v>0.0</v>
      </c>
      <c r="I197" s="142">
        <v>1.0</v>
      </c>
      <c r="J197" s="143">
        <v>149.0</v>
      </c>
      <c r="K197" s="144">
        <v>7093629.0</v>
      </c>
      <c r="L197" s="142">
        <v>0.0</v>
      </c>
      <c r="M197" s="143">
        <v>0.0</v>
      </c>
      <c r="N197" s="144">
        <v>0.0</v>
      </c>
      <c r="O197" s="142">
        <v>0.0</v>
      </c>
      <c r="P197" s="143">
        <v>0.0</v>
      </c>
      <c r="Q197" s="144">
        <v>0.0</v>
      </c>
      <c r="R197" s="142">
        <v>0.0</v>
      </c>
      <c r="S197" s="143">
        <v>0.0</v>
      </c>
      <c r="T197" s="144">
        <v>0.0</v>
      </c>
      <c r="U197" s="142">
        <v>0.0</v>
      </c>
      <c r="V197" s="143">
        <v>0.0</v>
      </c>
      <c r="W197" s="144">
        <v>0.0</v>
      </c>
      <c r="X197" s="142">
        <v>0.0</v>
      </c>
      <c r="Y197" s="143">
        <v>0.0</v>
      </c>
      <c r="Z197" s="144">
        <v>0.0</v>
      </c>
      <c r="AA197" s="142">
        <v>0.0</v>
      </c>
      <c r="AB197" s="143">
        <v>0.0</v>
      </c>
      <c r="AC197" s="143">
        <v>0.0</v>
      </c>
      <c r="AD197" s="146">
        <f t="shared" ref="AD197:AF197" si="236">SUM(C197+I197+L197+O197+R197+U197+X197+AA197+F197)</f>
        <v>1</v>
      </c>
      <c r="AE197" s="143">
        <f t="shared" si="236"/>
        <v>149</v>
      </c>
      <c r="AF197" s="147">
        <f t="shared" si="236"/>
        <v>7093629</v>
      </c>
      <c r="AG197" s="51">
        <f>AE197-'Multi-Family'!AE184</f>
        <v>-32</v>
      </c>
      <c r="AH197" s="52">
        <f>AG197/'Multi-Family'!AE184</f>
        <v>-0.1767955801</v>
      </c>
      <c r="AI197" s="53">
        <f>AF197-'Multi-Family'!AF184</f>
        <v>-21558543</v>
      </c>
      <c r="AJ197" s="52">
        <f>AI197/'Multi-Family'!AF184</f>
        <v>-0.7524226436</v>
      </c>
      <c r="AK197" s="126">
        <f t="shared" si="226"/>
        <v>-22539519.67</v>
      </c>
      <c r="AL197" s="38"/>
      <c r="AM197" s="38"/>
      <c r="AN197" s="38"/>
      <c r="AO197" s="38"/>
      <c r="AP197" s="38"/>
      <c r="AQ197" s="38"/>
      <c r="AR197" s="38"/>
      <c r="AS197" s="38"/>
      <c r="AT197" s="38"/>
      <c r="AU197" s="38"/>
      <c r="AV197" s="38"/>
      <c r="AW197" s="38"/>
      <c r="AX197" s="38"/>
      <c r="AY197" s="38"/>
      <c r="AZ197" s="38"/>
      <c r="BA197" s="38"/>
    </row>
    <row r="198" ht="12.75" customHeight="1">
      <c r="A198" s="149" t="s">
        <v>31</v>
      </c>
      <c r="B198" s="151">
        <v>2018.0</v>
      </c>
      <c r="C198" s="134">
        <f t="shared" ref="C198:AF198" si="237">SUM(C186:C197)</f>
        <v>4</v>
      </c>
      <c r="D198" s="135">
        <f t="shared" si="237"/>
        <v>6</v>
      </c>
      <c r="E198" s="136">
        <f t="shared" si="237"/>
        <v>1046221.33</v>
      </c>
      <c r="F198" s="135">
        <f t="shared" si="237"/>
        <v>34</v>
      </c>
      <c r="G198" s="135">
        <f t="shared" si="237"/>
        <v>74</v>
      </c>
      <c r="H198" s="135">
        <f t="shared" si="237"/>
        <v>6222459</v>
      </c>
      <c r="I198" s="134">
        <f t="shared" si="237"/>
        <v>52</v>
      </c>
      <c r="J198" s="135">
        <f t="shared" si="237"/>
        <v>649</v>
      </c>
      <c r="K198" s="136">
        <f t="shared" si="237"/>
        <v>98855504</v>
      </c>
      <c r="L198" s="134">
        <f t="shared" si="237"/>
        <v>50</v>
      </c>
      <c r="M198" s="135">
        <f t="shared" si="237"/>
        <v>455</v>
      </c>
      <c r="N198" s="136">
        <f t="shared" si="237"/>
        <v>60347774</v>
      </c>
      <c r="O198" s="134">
        <f t="shared" si="237"/>
        <v>0</v>
      </c>
      <c r="P198" s="135">
        <f t="shared" si="237"/>
        <v>0</v>
      </c>
      <c r="Q198" s="136">
        <f t="shared" si="237"/>
        <v>0</v>
      </c>
      <c r="R198" s="134">
        <f t="shared" si="237"/>
        <v>0</v>
      </c>
      <c r="S198" s="135">
        <f t="shared" si="237"/>
        <v>0</v>
      </c>
      <c r="T198" s="136">
        <f t="shared" si="237"/>
        <v>0</v>
      </c>
      <c r="U198" s="134">
        <f t="shared" si="237"/>
        <v>0</v>
      </c>
      <c r="V198" s="135">
        <f t="shared" si="237"/>
        <v>0</v>
      </c>
      <c r="W198" s="136">
        <f t="shared" si="237"/>
        <v>0</v>
      </c>
      <c r="X198" s="134">
        <f t="shared" si="237"/>
        <v>0</v>
      </c>
      <c r="Y198" s="135">
        <f t="shared" si="237"/>
        <v>0</v>
      </c>
      <c r="Z198" s="136">
        <f t="shared" si="237"/>
        <v>0</v>
      </c>
      <c r="AA198" s="134">
        <f t="shared" si="237"/>
        <v>22</v>
      </c>
      <c r="AB198" s="135">
        <f t="shared" si="237"/>
        <v>2</v>
      </c>
      <c r="AC198" s="135">
        <f t="shared" si="237"/>
        <v>2906214</v>
      </c>
      <c r="AD198" s="138">
        <f t="shared" si="237"/>
        <v>162</v>
      </c>
      <c r="AE198" s="135">
        <f t="shared" si="237"/>
        <v>1186</v>
      </c>
      <c r="AF198" s="139">
        <f t="shared" si="237"/>
        <v>169378172.3</v>
      </c>
      <c r="AG198" s="54">
        <f>AE198-'Multi-Family'!AE185</f>
        <v>-930</v>
      </c>
      <c r="AH198" s="55">
        <f>AG198/'Multi-Family'!AE185</f>
        <v>-0.4395085066</v>
      </c>
      <c r="AI198" s="56">
        <f>AF198-'Multi-Family'!AF185</f>
        <v>-22539519.67</v>
      </c>
      <c r="AJ198" s="55">
        <f>AI198/'Multi-Family'!AF185</f>
        <v>-0.1174436783</v>
      </c>
      <c r="AK198" s="129">
        <f t="shared" ref="AK198:AK199" si="239">AI198</f>
        <v>-22539519.67</v>
      </c>
      <c r="AL198" s="38"/>
      <c r="AM198" s="38"/>
      <c r="AN198" s="38"/>
      <c r="AO198" s="38"/>
      <c r="AP198" s="38"/>
      <c r="AQ198" s="38"/>
      <c r="AR198" s="38"/>
      <c r="AS198" s="38"/>
      <c r="AT198" s="38"/>
      <c r="AU198" s="38"/>
      <c r="AV198" s="38"/>
      <c r="AW198" s="38"/>
      <c r="AX198" s="38"/>
      <c r="AY198" s="38"/>
      <c r="AZ198" s="38"/>
      <c r="BA198" s="38"/>
    </row>
    <row r="199" ht="12.75" customHeight="1">
      <c r="A199" s="105" t="s">
        <v>19</v>
      </c>
      <c r="B199" s="130">
        <v>2019.0</v>
      </c>
      <c r="C199" s="142">
        <v>0.0</v>
      </c>
      <c r="D199" s="143">
        <v>0.0</v>
      </c>
      <c r="E199" s="144">
        <v>0.0</v>
      </c>
      <c r="F199" s="143">
        <v>0.0</v>
      </c>
      <c r="G199" s="143">
        <v>0.0</v>
      </c>
      <c r="H199" s="143">
        <v>0.0</v>
      </c>
      <c r="I199" s="142">
        <v>3.0</v>
      </c>
      <c r="J199" s="143">
        <v>286.0</v>
      </c>
      <c r="K199" s="144">
        <v>1.751479E7</v>
      </c>
      <c r="L199" s="142">
        <v>0.0</v>
      </c>
      <c r="M199" s="143">
        <v>0.0</v>
      </c>
      <c r="N199" s="144">
        <v>0.0</v>
      </c>
      <c r="O199" s="142">
        <v>0.0</v>
      </c>
      <c r="P199" s="143">
        <v>0.0</v>
      </c>
      <c r="Q199" s="144">
        <v>0.0</v>
      </c>
      <c r="R199" s="142">
        <v>0.0</v>
      </c>
      <c r="S199" s="143">
        <v>0.0</v>
      </c>
      <c r="T199" s="144">
        <v>0.0</v>
      </c>
      <c r="U199" s="142">
        <v>0.0</v>
      </c>
      <c r="V199" s="143">
        <v>0.0</v>
      </c>
      <c r="W199" s="144">
        <v>0.0</v>
      </c>
      <c r="X199" s="142">
        <v>0.0</v>
      </c>
      <c r="Y199" s="143">
        <v>0.0</v>
      </c>
      <c r="Z199" s="144">
        <v>0.0</v>
      </c>
      <c r="AA199" s="142">
        <v>0.0</v>
      </c>
      <c r="AB199" s="143">
        <v>0.0</v>
      </c>
      <c r="AC199" s="143">
        <v>0.0</v>
      </c>
      <c r="AD199" s="146">
        <f t="shared" ref="AD199:AF199" si="238">SUM(C199+I199+L199+O199+R199+U199+X199+AA199+F199)</f>
        <v>3</v>
      </c>
      <c r="AE199" s="143">
        <f t="shared" si="238"/>
        <v>286</v>
      </c>
      <c r="AF199" s="147">
        <f t="shared" si="238"/>
        <v>17514790</v>
      </c>
      <c r="AG199" s="51">
        <f>AE199-'Multi-Family'!AE186</f>
        <v>276</v>
      </c>
      <c r="AH199" s="52">
        <v>1.0</v>
      </c>
      <c r="AI199" s="53">
        <f>AF199-'Multi-Family'!AF186</f>
        <v>15278870</v>
      </c>
      <c r="AJ199" s="52">
        <v>1.0</v>
      </c>
      <c r="AK199" s="126">
        <f t="shared" si="239"/>
        <v>15278870</v>
      </c>
      <c r="AL199" s="38"/>
      <c r="AM199" s="108">
        <f t="array" ref="AM199:AX200">TRANSPOSE(AE199:AF210)</f>
        <v>286</v>
      </c>
      <c r="AN199" s="108">
        <v>83.0</v>
      </c>
      <c r="AO199" s="108">
        <v>44.0</v>
      </c>
      <c r="AP199" s="108">
        <v>2.0</v>
      </c>
      <c r="AQ199" s="108">
        <v>41.0</v>
      </c>
      <c r="AR199" s="108">
        <v>324.0</v>
      </c>
      <c r="AS199" s="108">
        <v>116.0</v>
      </c>
      <c r="AT199" s="108">
        <v>264.0</v>
      </c>
      <c r="AU199" s="108">
        <v>188.0</v>
      </c>
      <c r="AV199" s="108">
        <v>13.0</v>
      </c>
      <c r="AW199" s="108">
        <v>182.0</v>
      </c>
      <c r="AX199" s="108">
        <v>6.0</v>
      </c>
      <c r="AY199" s="38"/>
      <c r="AZ199" s="38"/>
      <c r="BA199" s="38"/>
    </row>
    <row r="200" ht="12.75" customHeight="1">
      <c r="A200" s="36" t="s">
        <v>20</v>
      </c>
      <c r="B200" s="130">
        <v>2019.0</v>
      </c>
      <c r="C200" s="142">
        <v>0.0</v>
      </c>
      <c r="D200" s="143">
        <v>0.0</v>
      </c>
      <c r="E200" s="144">
        <v>0.0</v>
      </c>
      <c r="F200" s="143">
        <v>0.0</v>
      </c>
      <c r="G200" s="143">
        <v>0.0</v>
      </c>
      <c r="H200" s="143">
        <v>0.0</v>
      </c>
      <c r="I200" s="142">
        <v>1.0</v>
      </c>
      <c r="J200" s="143">
        <v>83.0</v>
      </c>
      <c r="K200" s="144">
        <v>6426220.0</v>
      </c>
      <c r="L200" s="142">
        <v>0.0</v>
      </c>
      <c r="M200" s="143">
        <v>0.0</v>
      </c>
      <c r="N200" s="144">
        <v>0.0</v>
      </c>
      <c r="O200" s="142">
        <v>0.0</v>
      </c>
      <c r="P200" s="143">
        <v>0.0</v>
      </c>
      <c r="Q200" s="144">
        <v>0.0</v>
      </c>
      <c r="R200" s="142">
        <v>0.0</v>
      </c>
      <c r="S200" s="143">
        <v>0.0</v>
      </c>
      <c r="T200" s="144">
        <v>0.0</v>
      </c>
      <c r="U200" s="142">
        <v>0.0</v>
      </c>
      <c r="V200" s="143">
        <v>0.0</v>
      </c>
      <c r="W200" s="144">
        <v>0.0</v>
      </c>
      <c r="X200" s="142">
        <v>0.0</v>
      </c>
      <c r="Y200" s="143">
        <v>0.0</v>
      </c>
      <c r="Z200" s="144">
        <v>0.0</v>
      </c>
      <c r="AA200" s="142">
        <v>0.0</v>
      </c>
      <c r="AB200" s="143">
        <v>0.0</v>
      </c>
      <c r="AC200" s="143">
        <v>0.0</v>
      </c>
      <c r="AD200" s="146">
        <f t="shared" ref="AD200:AF200" si="240">SUM(C200+I200+L200+O200+R200+U200+X200+AA200+F200)</f>
        <v>1</v>
      </c>
      <c r="AE200" s="143">
        <f t="shared" si="240"/>
        <v>83</v>
      </c>
      <c r="AF200" s="147">
        <f t="shared" si="240"/>
        <v>6426220</v>
      </c>
      <c r="AG200" s="51">
        <f>AE200-'Multi-Family'!AE187</f>
        <v>-172</v>
      </c>
      <c r="AH200" s="52">
        <f>AG200/'Multi-Family'!AE187</f>
        <v>-0.6745098039</v>
      </c>
      <c r="AI200" s="53">
        <f>AF200-'Multi-Family'!AF187</f>
        <v>-8654156</v>
      </c>
      <c r="AJ200" s="52">
        <f>AI200/'Multi-Family'!AF187</f>
        <v>-0.5738687152</v>
      </c>
      <c r="AK200" s="126">
        <f t="shared" ref="AK200:AK210" si="242">AK199+AI200</f>
        <v>6624714</v>
      </c>
      <c r="AL200" s="38"/>
      <c r="AM200" s="108">
        <v>1.751479E7</v>
      </c>
      <c r="AN200" s="108">
        <v>6426220.0</v>
      </c>
      <c r="AO200" s="108">
        <v>2655000.0</v>
      </c>
      <c r="AP200" s="108">
        <v>192848.0</v>
      </c>
      <c r="AQ200" s="108">
        <v>1.1780789530000001E7</v>
      </c>
      <c r="AR200" s="108">
        <v>2.3370571E7</v>
      </c>
      <c r="AS200" s="108">
        <v>1.4680886620000001E7</v>
      </c>
      <c r="AT200" s="108">
        <v>2.0639439799999997E7</v>
      </c>
      <c r="AU200" s="108">
        <v>1.9140451E7</v>
      </c>
      <c r="AV200" s="108">
        <v>1331000.0</v>
      </c>
      <c r="AW200" s="108">
        <v>1.246309E7</v>
      </c>
      <c r="AX200" s="108">
        <v>5484000.0</v>
      </c>
      <c r="AY200" s="38"/>
      <c r="AZ200" s="38"/>
      <c r="BA200" s="38"/>
    </row>
    <row r="201" ht="12.75" customHeight="1">
      <c r="A201" s="36" t="s">
        <v>21</v>
      </c>
      <c r="B201" s="130">
        <v>2019.0</v>
      </c>
      <c r="C201" s="142">
        <v>0.0</v>
      </c>
      <c r="D201" s="143">
        <v>0.0</v>
      </c>
      <c r="E201" s="144">
        <v>0.0</v>
      </c>
      <c r="F201" s="143">
        <v>0.0</v>
      </c>
      <c r="G201" s="143">
        <v>0.0</v>
      </c>
      <c r="H201" s="143">
        <v>0.0</v>
      </c>
      <c r="I201" s="142">
        <v>1.0</v>
      </c>
      <c r="J201" s="143">
        <v>44.0</v>
      </c>
      <c r="K201" s="144">
        <v>2655000.0</v>
      </c>
      <c r="L201" s="142">
        <v>0.0</v>
      </c>
      <c r="M201" s="143">
        <v>0.0</v>
      </c>
      <c r="N201" s="144">
        <v>0.0</v>
      </c>
      <c r="O201" s="142">
        <v>0.0</v>
      </c>
      <c r="P201" s="143">
        <v>0.0</v>
      </c>
      <c r="Q201" s="144">
        <v>0.0</v>
      </c>
      <c r="R201" s="142">
        <v>0.0</v>
      </c>
      <c r="S201" s="143">
        <v>0.0</v>
      </c>
      <c r="T201" s="144">
        <v>0.0</v>
      </c>
      <c r="U201" s="142">
        <v>0.0</v>
      </c>
      <c r="V201" s="143">
        <v>0.0</v>
      </c>
      <c r="W201" s="144">
        <v>0.0</v>
      </c>
      <c r="X201" s="142">
        <v>0.0</v>
      </c>
      <c r="Y201" s="143">
        <v>0.0</v>
      </c>
      <c r="Z201" s="144">
        <v>0.0</v>
      </c>
      <c r="AA201" s="142">
        <v>0.0</v>
      </c>
      <c r="AB201" s="143">
        <v>0.0</v>
      </c>
      <c r="AC201" s="143">
        <v>0.0</v>
      </c>
      <c r="AD201" s="146">
        <f t="shared" ref="AD201:AF201" si="241">SUM(C201+I201+L201+O201+R201+U201+X201+AA201+F201)</f>
        <v>1</v>
      </c>
      <c r="AE201" s="143">
        <f t="shared" si="241"/>
        <v>44</v>
      </c>
      <c r="AF201" s="147">
        <f t="shared" si="241"/>
        <v>2655000</v>
      </c>
      <c r="AG201" s="51">
        <f>AE201-'Multi-Family'!AE188</f>
        <v>-96</v>
      </c>
      <c r="AH201" s="52">
        <f>AG201/'Multi-Family'!AE188</f>
        <v>-0.6857142857</v>
      </c>
      <c r="AI201" s="53">
        <f>AF201-'Multi-Family'!AF188</f>
        <v>-21030347</v>
      </c>
      <c r="AJ201" s="52">
        <f>AI201/'Multi-Family'!AF188</f>
        <v>-0.8879053788</v>
      </c>
      <c r="AK201" s="126">
        <f t="shared" si="242"/>
        <v>-14405633</v>
      </c>
      <c r="AL201" s="38"/>
      <c r="AM201" s="150">
        <f t="shared" ref="AM201:AX201" si="243">AM200/$AM$150</f>
        <v>17.51479</v>
      </c>
      <c r="AN201" s="150">
        <f t="shared" si="243"/>
        <v>6.42622</v>
      </c>
      <c r="AO201" s="150">
        <f t="shared" si="243"/>
        <v>2.655</v>
      </c>
      <c r="AP201" s="150">
        <f t="shared" si="243"/>
        <v>0.192848</v>
      </c>
      <c r="AQ201" s="150">
        <f t="shared" si="243"/>
        <v>11.78078953</v>
      </c>
      <c r="AR201" s="150">
        <f t="shared" si="243"/>
        <v>23.370571</v>
      </c>
      <c r="AS201" s="150">
        <f t="shared" si="243"/>
        <v>14.68088662</v>
      </c>
      <c r="AT201" s="150">
        <f t="shared" si="243"/>
        <v>20.6394398</v>
      </c>
      <c r="AU201" s="150">
        <f t="shared" si="243"/>
        <v>19.140451</v>
      </c>
      <c r="AV201" s="150">
        <f t="shared" si="243"/>
        <v>1.331</v>
      </c>
      <c r="AW201" s="150">
        <f t="shared" si="243"/>
        <v>12.46309</v>
      </c>
      <c r="AX201" s="150">
        <f t="shared" si="243"/>
        <v>5.484</v>
      </c>
      <c r="AY201" s="38"/>
      <c r="AZ201" s="38"/>
      <c r="BA201" s="38"/>
    </row>
    <row r="202" ht="12.75" customHeight="1">
      <c r="A202" s="36" t="s">
        <v>22</v>
      </c>
      <c r="B202" s="130">
        <v>2019.0</v>
      </c>
      <c r="C202" s="142">
        <v>0.0</v>
      </c>
      <c r="D202" s="143">
        <v>0.0</v>
      </c>
      <c r="E202" s="144">
        <v>0.0</v>
      </c>
      <c r="F202" s="143">
        <v>0.0</v>
      </c>
      <c r="G202" s="143">
        <v>0.0</v>
      </c>
      <c r="H202" s="143">
        <v>0.0</v>
      </c>
      <c r="I202" s="142">
        <v>1.0</v>
      </c>
      <c r="J202" s="143">
        <v>2.0</v>
      </c>
      <c r="K202" s="144">
        <v>192848.0</v>
      </c>
      <c r="L202" s="142">
        <v>0.0</v>
      </c>
      <c r="M202" s="143">
        <v>0.0</v>
      </c>
      <c r="N202" s="144">
        <v>0.0</v>
      </c>
      <c r="O202" s="142">
        <v>0.0</v>
      </c>
      <c r="P202" s="143">
        <v>0.0</v>
      </c>
      <c r="Q202" s="144">
        <v>0.0</v>
      </c>
      <c r="R202" s="142">
        <v>0.0</v>
      </c>
      <c r="S202" s="143">
        <v>0.0</v>
      </c>
      <c r="T202" s="144">
        <v>0.0</v>
      </c>
      <c r="U202" s="142">
        <v>0.0</v>
      </c>
      <c r="V202" s="143">
        <v>0.0</v>
      </c>
      <c r="W202" s="144">
        <v>0.0</v>
      </c>
      <c r="X202" s="142">
        <v>0.0</v>
      </c>
      <c r="Y202" s="143">
        <v>0.0</v>
      </c>
      <c r="Z202" s="144">
        <v>0.0</v>
      </c>
      <c r="AA202" s="142">
        <v>0.0</v>
      </c>
      <c r="AB202" s="143">
        <v>0.0</v>
      </c>
      <c r="AC202" s="143">
        <v>0.0</v>
      </c>
      <c r="AD202" s="146">
        <f t="shared" ref="AD202:AF202" si="244">SUM(C202+I202+L202+O202+R202+U202+X202+AA202+F202)</f>
        <v>1</v>
      </c>
      <c r="AE202" s="143">
        <f t="shared" si="244"/>
        <v>2</v>
      </c>
      <c r="AF202" s="147">
        <f t="shared" si="244"/>
        <v>192848</v>
      </c>
      <c r="AG202" s="51">
        <f>AE202-'Multi-Family'!AE189</f>
        <v>-2</v>
      </c>
      <c r="AH202" s="52">
        <f>AG202/'Multi-Family'!AE189</f>
        <v>-0.5</v>
      </c>
      <c r="AI202" s="53">
        <f>AF202-'Multi-Family'!AF189</f>
        <v>-32685147</v>
      </c>
      <c r="AJ202" s="52">
        <f>AI202/'Multi-Family'!AF189</f>
        <v>-0.9941344355</v>
      </c>
      <c r="AK202" s="126">
        <f t="shared" si="242"/>
        <v>-47090780</v>
      </c>
      <c r="AL202" s="38"/>
      <c r="AM202" s="58"/>
      <c r="AN202" s="38"/>
      <c r="AO202" s="38"/>
      <c r="AP202" s="38"/>
      <c r="AQ202" s="38"/>
      <c r="AR202" s="38"/>
      <c r="AS202" s="38"/>
      <c r="AT202" s="38"/>
      <c r="AU202" s="38"/>
      <c r="AV202" s="38"/>
      <c r="AW202" s="38"/>
      <c r="AX202" s="38"/>
      <c r="AY202" s="38"/>
      <c r="AZ202" s="38"/>
      <c r="BA202" s="38"/>
    </row>
    <row r="203" ht="12.75" customHeight="1">
      <c r="A203" s="36" t="s">
        <v>23</v>
      </c>
      <c r="B203" s="130">
        <v>2019.0</v>
      </c>
      <c r="C203" s="142">
        <v>1.0</v>
      </c>
      <c r="D203" s="143">
        <v>2.0</v>
      </c>
      <c r="E203" s="144">
        <v>248426.0</v>
      </c>
      <c r="F203" s="143">
        <v>4.0</v>
      </c>
      <c r="G203" s="143">
        <v>4.0</v>
      </c>
      <c r="H203" s="143">
        <v>8490000.0</v>
      </c>
      <c r="I203" s="142">
        <v>0.0</v>
      </c>
      <c r="J203" s="143">
        <v>0.0</v>
      </c>
      <c r="K203" s="144">
        <v>0.0</v>
      </c>
      <c r="L203" s="142">
        <v>8.0</v>
      </c>
      <c r="M203" s="143">
        <v>35.0</v>
      </c>
      <c r="N203" s="144">
        <v>3042363.5300000007</v>
      </c>
      <c r="O203" s="142">
        <v>0.0</v>
      </c>
      <c r="P203" s="143">
        <v>0.0</v>
      </c>
      <c r="Q203" s="144">
        <v>0.0</v>
      </c>
      <c r="R203" s="142">
        <v>0.0</v>
      </c>
      <c r="S203" s="143">
        <v>0.0</v>
      </c>
      <c r="T203" s="144">
        <v>0.0</v>
      </c>
      <c r="U203" s="142">
        <v>0.0</v>
      </c>
      <c r="V203" s="143">
        <v>0.0</v>
      </c>
      <c r="W203" s="144">
        <v>0.0</v>
      </c>
      <c r="X203" s="142">
        <v>0.0</v>
      </c>
      <c r="Y203" s="143">
        <v>0.0</v>
      </c>
      <c r="Z203" s="144">
        <v>0.0</v>
      </c>
      <c r="AA203" s="142">
        <v>0.0</v>
      </c>
      <c r="AB203" s="143">
        <v>0.0</v>
      </c>
      <c r="AC203" s="143">
        <v>0.0</v>
      </c>
      <c r="AD203" s="146">
        <f t="shared" ref="AD203:AF203" si="245">SUM(C203+I203+L203+O203+R203+U203+X203+AA203+F203)</f>
        <v>13</v>
      </c>
      <c r="AE203" s="143">
        <f t="shared" si="245"/>
        <v>41</v>
      </c>
      <c r="AF203" s="147">
        <f t="shared" si="245"/>
        <v>11780789.53</v>
      </c>
      <c r="AG203" s="51">
        <f>AE203-'Multi-Family'!AE190</f>
        <v>-3</v>
      </c>
      <c r="AH203" s="52">
        <f>AG203/'Multi-Family'!AE190</f>
        <v>-0.06818181818</v>
      </c>
      <c r="AI203" s="53">
        <f>AF203-'Multi-Family'!AF190</f>
        <v>8248116.2</v>
      </c>
      <c r="AJ203" s="52">
        <f>AI203/'Multi-Family'!AF190</f>
        <v>2.334808636</v>
      </c>
      <c r="AK203" s="126">
        <f t="shared" si="242"/>
        <v>-38842663.8</v>
      </c>
      <c r="AL203" s="38"/>
      <c r="AM203" s="38"/>
      <c r="AN203" s="38"/>
      <c r="AO203" s="38"/>
      <c r="AP203" s="38"/>
      <c r="AQ203" s="38"/>
      <c r="AR203" s="38"/>
      <c r="AS203" s="38"/>
      <c r="AT203" s="38"/>
      <c r="AU203" s="38"/>
      <c r="AV203" s="38"/>
      <c r="AW203" s="38"/>
      <c r="AX203" s="38"/>
      <c r="AY203" s="38"/>
      <c r="AZ203" s="38"/>
      <c r="BA203" s="38"/>
    </row>
    <row r="204" ht="12.75" customHeight="1">
      <c r="A204" s="36" t="s">
        <v>32</v>
      </c>
      <c r="B204" s="130">
        <v>2019.0</v>
      </c>
      <c r="C204" s="142">
        <v>0.0</v>
      </c>
      <c r="D204" s="143">
        <v>0.0</v>
      </c>
      <c r="E204" s="144">
        <v>0.0</v>
      </c>
      <c r="F204" s="143">
        <v>0.0</v>
      </c>
      <c r="G204" s="143">
        <v>0.0</v>
      </c>
      <c r="H204" s="143">
        <v>0.0</v>
      </c>
      <c r="I204" s="142">
        <v>4.0</v>
      </c>
      <c r="J204" s="143">
        <v>120.0</v>
      </c>
      <c r="K204" s="144">
        <v>7290630.0</v>
      </c>
      <c r="L204" s="142">
        <v>4.0</v>
      </c>
      <c r="M204" s="143">
        <v>204.0</v>
      </c>
      <c r="N204" s="144">
        <v>1.5741544E7</v>
      </c>
      <c r="O204" s="142">
        <v>0.0</v>
      </c>
      <c r="P204" s="143">
        <v>0.0</v>
      </c>
      <c r="Q204" s="144">
        <v>0.0</v>
      </c>
      <c r="R204" s="142">
        <v>0.0</v>
      </c>
      <c r="S204" s="143">
        <v>0.0</v>
      </c>
      <c r="T204" s="144">
        <v>0.0</v>
      </c>
      <c r="U204" s="142">
        <v>0.0</v>
      </c>
      <c r="V204" s="143">
        <v>0.0</v>
      </c>
      <c r="W204" s="144">
        <v>0.0</v>
      </c>
      <c r="X204" s="142">
        <v>0.0</v>
      </c>
      <c r="Y204" s="143">
        <v>0.0</v>
      </c>
      <c r="Z204" s="144">
        <v>0.0</v>
      </c>
      <c r="AA204" s="142">
        <v>2.0</v>
      </c>
      <c r="AB204" s="143">
        <v>0.0</v>
      </c>
      <c r="AC204" s="143">
        <v>338397.0</v>
      </c>
      <c r="AD204" s="146">
        <f t="shared" ref="AD204:AF204" si="246">SUM(C204+I204+L204+O204+R204+U204+X204+AA204+F204)</f>
        <v>10</v>
      </c>
      <c r="AE204" s="143">
        <f t="shared" si="246"/>
        <v>324</v>
      </c>
      <c r="AF204" s="147">
        <f t="shared" si="246"/>
        <v>23370571</v>
      </c>
      <c r="AG204" s="51">
        <f>AE204-'Multi-Family'!AE191</f>
        <v>295</v>
      </c>
      <c r="AH204" s="52">
        <f>AG204/'Multi-Family'!AE191</f>
        <v>10.17241379</v>
      </c>
      <c r="AI204" s="53">
        <f>AF204-'Multi-Family'!AF191</f>
        <v>21224594</v>
      </c>
      <c r="AJ204" s="52">
        <f>AI204/'Multi-Family'!AF191</f>
        <v>9.890410755</v>
      </c>
      <c r="AK204" s="126">
        <f t="shared" si="242"/>
        <v>-17618069.8</v>
      </c>
      <c r="AL204" s="38"/>
      <c r="AM204" s="38"/>
      <c r="AN204" s="38"/>
      <c r="AO204" s="38"/>
      <c r="AP204" s="38"/>
      <c r="AQ204" s="38"/>
      <c r="AR204" s="38"/>
      <c r="AS204" s="38"/>
      <c r="AT204" s="38"/>
      <c r="AU204" s="38"/>
      <c r="AV204" s="38"/>
      <c r="AW204" s="38"/>
      <c r="AX204" s="38"/>
      <c r="AY204" s="38"/>
      <c r="AZ204" s="38"/>
      <c r="BA204" s="38"/>
    </row>
    <row r="205" ht="12.75" customHeight="1">
      <c r="A205" s="36" t="s">
        <v>25</v>
      </c>
      <c r="B205" s="130">
        <v>2019.0</v>
      </c>
      <c r="C205" s="142">
        <v>0.0</v>
      </c>
      <c r="D205" s="143">
        <v>0.0</v>
      </c>
      <c r="E205" s="144">
        <v>0.0</v>
      </c>
      <c r="F205" s="143">
        <v>0.0</v>
      </c>
      <c r="G205" s="143">
        <v>0.0</v>
      </c>
      <c r="H205" s="143">
        <v>0.0</v>
      </c>
      <c r="I205" s="142">
        <v>0.0</v>
      </c>
      <c r="J205" s="143">
        <v>0.0</v>
      </c>
      <c r="K205" s="144">
        <v>0.0</v>
      </c>
      <c r="L205" s="142">
        <v>6.0</v>
      </c>
      <c r="M205" s="143">
        <v>116.0</v>
      </c>
      <c r="N205" s="144">
        <v>1.4680886620000001E7</v>
      </c>
      <c r="O205" s="142">
        <v>0.0</v>
      </c>
      <c r="P205" s="143">
        <v>0.0</v>
      </c>
      <c r="Q205" s="144">
        <v>0.0</v>
      </c>
      <c r="R205" s="142">
        <v>0.0</v>
      </c>
      <c r="S205" s="143">
        <v>0.0</v>
      </c>
      <c r="T205" s="144">
        <v>0.0</v>
      </c>
      <c r="U205" s="142">
        <v>0.0</v>
      </c>
      <c r="V205" s="143">
        <v>0.0</v>
      </c>
      <c r="W205" s="144">
        <v>0.0</v>
      </c>
      <c r="X205" s="142">
        <v>0.0</v>
      </c>
      <c r="Y205" s="143">
        <v>0.0</v>
      </c>
      <c r="Z205" s="144">
        <v>0.0</v>
      </c>
      <c r="AA205" s="142">
        <v>0.0</v>
      </c>
      <c r="AB205" s="143">
        <v>0.0</v>
      </c>
      <c r="AC205" s="143">
        <v>0.0</v>
      </c>
      <c r="AD205" s="146">
        <f t="shared" ref="AD205:AF205" si="247">SUM(C205+I205+L205+O205+R205+U205+X205+AA205+F205)</f>
        <v>6</v>
      </c>
      <c r="AE205" s="143">
        <f t="shared" si="247"/>
        <v>116</v>
      </c>
      <c r="AF205" s="147">
        <f t="shared" si="247"/>
        <v>14680886.62</v>
      </c>
      <c r="AG205" s="51">
        <f>AE205-'Multi-Family'!AE192</f>
        <v>46</v>
      </c>
      <c r="AH205" s="52">
        <f>AG205/'Multi-Family'!AE192</f>
        <v>0.6571428571</v>
      </c>
      <c r="AI205" s="53">
        <f>AF205-'Multi-Family'!AF192</f>
        <v>11195710.62</v>
      </c>
      <c r="AJ205" s="52">
        <f>AI205/'Multi-Family'!AF192</f>
        <v>3.21238027</v>
      </c>
      <c r="AK205" s="126">
        <f t="shared" si="242"/>
        <v>-6422359.18</v>
      </c>
      <c r="AL205" s="38"/>
      <c r="AM205" s="38"/>
      <c r="AN205" s="38"/>
      <c r="AO205" s="38"/>
      <c r="AP205" s="38"/>
      <c r="AQ205" s="38"/>
      <c r="AR205" s="38"/>
      <c r="AS205" s="38"/>
      <c r="AT205" s="38"/>
      <c r="AU205" s="38"/>
      <c r="AV205" s="38"/>
      <c r="AW205" s="38"/>
      <c r="AX205" s="38"/>
      <c r="AY205" s="38"/>
      <c r="AZ205" s="38"/>
      <c r="BA205" s="38"/>
    </row>
    <row r="206" ht="12.75" customHeight="1">
      <c r="A206" s="36" t="s">
        <v>26</v>
      </c>
      <c r="B206" s="130">
        <v>2019.0</v>
      </c>
      <c r="C206" s="142">
        <v>0.0</v>
      </c>
      <c r="D206" s="143">
        <v>0.0</v>
      </c>
      <c r="E206" s="144">
        <v>0.0</v>
      </c>
      <c r="F206" s="143">
        <v>8.0</v>
      </c>
      <c r="G206" s="143">
        <v>8.0</v>
      </c>
      <c r="H206" s="143">
        <v>1331000.0</v>
      </c>
      <c r="I206" s="142">
        <v>3.0</v>
      </c>
      <c r="J206" s="143">
        <v>104.0</v>
      </c>
      <c r="K206" s="144">
        <v>5712321.0</v>
      </c>
      <c r="L206" s="142">
        <v>4.0</v>
      </c>
      <c r="M206" s="143">
        <v>152.0</v>
      </c>
      <c r="N206" s="144">
        <v>1.3596118799999999E7</v>
      </c>
      <c r="O206" s="142">
        <v>0.0</v>
      </c>
      <c r="P206" s="143">
        <v>0.0</v>
      </c>
      <c r="Q206" s="144">
        <v>0.0</v>
      </c>
      <c r="R206" s="142">
        <v>0.0</v>
      </c>
      <c r="S206" s="143">
        <v>0.0</v>
      </c>
      <c r="T206" s="144">
        <v>0.0</v>
      </c>
      <c r="U206" s="142">
        <v>0.0</v>
      </c>
      <c r="V206" s="143">
        <v>0.0</v>
      </c>
      <c r="W206" s="144">
        <v>0.0</v>
      </c>
      <c r="X206" s="142">
        <v>0.0</v>
      </c>
      <c r="Y206" s="143">
        <v>0.0</v>
      </c>
      <c r="Z206" s="144">
        <v>0.0</v>
      </c>
      <c r="AA206" s="142">
        <v>0.0</v>
      </c>
      <c r="AB206" s="143">
        <v>0.0</v>
      </c>
      <c r="AC206" s="143">
        <v>0.0</v>
      </c>
      <c r="AD206" s="146">
        <f t="shared" ref="AD206:AF206" si="248">SUM(C206+I206+L206+O206+R206+U206+X206+AA206+F206)</f>
        <v>15</v>
      </c>
      <c r="AE206" s="143">
        <f t="shared" si="248"/>
        <v>264</v>
      </c>
      <c r="AF206" s="147">
        <f t="shared" si="248"/>
        <v>20639439.8</v>
      </c>
      <c r="AG206" s="51">
        <f>AE206-'Multi-Family'!AE193</f>
        <v>-195</v>
      </c>
      <c r="AH206" s="52">
        <f>AG206/'Multi-Family'!AE193</f>
        <v>-0.4248366013</v>
      </c>
      <c r="AI206" s="53">
        <f>AF206-'Multi-Family'!AF193</f>
        <v>-20236930.2</v>
      </c>
      <c r="AJ206" s="52">
        <f>AI206/'Multi-Family'!AF193</f>
        <v>-0.4950765002</v>
      </c>
      <c r="AK206" s="126">
        <f t="shared" si="242"/>
        <v>-26659289.38</v>
      </c>
      <c r="AL206" s="38"/>
      <c r="AM206" s="38"/>
      <c r="AN206" s="38"/>
      <c r="AO206" s="38"/>
      <c r="AP206" s="38"/>
      <c r="AQ206" s="38"/>
      <c r="AR206" s="38"/>
      <c r="AS206" s="38"/>
      <c r="AT206" s="38"/>
      <c r="AU206" s="38"/>
      <c r="AV206" s="38"/>
      <c r="AW206" s="38"/>
      <c r="AX206" s="38"/>
      <c r="AY206" s="38"/>
      <c r="AZ206" s="38"/>
      <c r="BA206" s="38"/>
    </row>
    <row r="207" ht="12.75" customHeight="1">
      <c r="A207" s="36" t="s">
        <v>27</v>
      </c>
      <c r="B207" s="130">
        <v>2019.0</v>
      </c>
      <c r="C207" s="142">
        <v>1.0</v>
      </c>
      <c r="D207" s="143">
        <v>2.0</v>
      </c>
      <c r="E207" s="144">
        <v>133056.0</v>
      </c>
      <c r="F207" s="143">
        <v>17.0</v>
      </c>
      <c r="G207" s="143">
        <v>0.0</v>
      </c>
      <c r="H207" s="143">
        <v>6004480.0</v>
      </c>
      <c r="I207" s="142">
        <v>9.0</v>
      </c>
      <c r="J207" s="143">
        <v>150.0</v>
      </c>
      <c r="K207" s="144">
        <v>1.3002915E7</v>
      </c>
      <c r="L207" s="142">
        <v>0.0</v>
      </c>
      <c r="M207" s="143">
        <v>36.0</v>
      </c>
      <c r="N207" s="144">
        <v>0.0</v>
      </c>
      <c r="O207" s="142">
        <v>0.0</v>
      </c>
      <c r="P207" s="143">
        <v>0.0</v>
      </c>
      <c r="Q207" s="144">
        <v>0.0</v>
      </c>
      <c r="R207" s="142">
        <v>0.0</v>
      </c>
      <c r="S207" s="143">
        <v>0.0</v>
      </c>
      <c r="T207" s="144">
        <v>0.0</v>
      </c>
      <c r="U207" s="142">
        <v>0.0</v>
      </c>
      <c r="V207" s="143">
        <v>0.0</v>
      </c>
      <c r="W207" s="144">
        <v>0.0</v>
      </c>
      <c r="X207" s="142">
        <v>0.0</v>
      </c>
      <c r="Y207" s="143">
        <v>0.0</v>
      </c>
      <c r="Z207" s="144">
        <v>0.0</v>
      </c>
      <c r="AA207" s="142">
        <v>0.0</v>
      </c>
      <c r="AB207" s="143">
        <v>0.0</v>
      </c>
      <c r="AC207" s="143">
        <v>0.0</v>
      </c>
      <c r="AD207" s="146">
        <f t="shared" ref="AD207:AF207" si="249">SUM(C207+I207+L207+O207+R207+U207+X207+AA207+F207)</f>
        <v>27</v>
      </c>
      <c r="AE207" s="143">
        <f t="shared" si="249"/>
        <v>188</v>
      </c>
      <c r="AF207" s="147">
        <f t="shared" si="249"/>
        <v>19140451</v>
      </c>
      <c r="AG207" s="51">
        <f>AE207-'Multi-Family'!AE194</f>
        <v>176</v>
      </c>
      <c r="AH207" s="52">
        <f>AG207/'Multi-Family'!AE194</f>
        <v>14.66666667</v>
      </c>
      <c r="AI207" s="53">
        <f>AF207-'Multi-Family'!AF194</f>
        <v>5144385</v>
      </c>
      <c r="AJ207" s="52">
        <f>AI207/'Multi-Family'!AF194</f>
        <v>0.3675593556</v>
      </c>
      <c r="AK207" s="126">
        <f t="shared" si="242"/>
        <v>-21514904.38</v>
      </c>
      <c r="AL207" s="38"/>
      <c r="AM207" s="38"/>
      <c r="AN207" s="38"/>
      <c r="AO207" s="38"/>
      <c r="AP207" s="38"/>
      <c r="AQ207" s="38"/>
      <c r="AR207" s="38"/>
      <c r="AS207" s="38"/>
      <c r="AT207" s="38"/>
      <c r="AU207" s="38"/>
      <c r="AV207" s="38"/>
      <c r="AW207" s="38"/>
      <c r="AX207" s="38"/>
      <c r="AY207" s="38"/>
      <c r="AZ207" s="38"/>
      <c r="BA207" s="38"/>
    </row>
    <row r="208" ht="12.75" customHeight="1">
      <c r="A208" s="36" t="s">
        <v>28</v>
      </c>
      <c r="B208" s="130">
        <v>2019.0</v>
      </c>
      <c r="C208" s="142">
        <v>0.0</v>
      </c>
      <c r="D208" s="143">
        <v>0.0</v>
      </c>
      <c r="E208" s="144">
        <v>0.0</v>
      </c>
      <c r="F208" s="143">
        <v>13.0</v>
      </c>
      <c r="G208" s="143">
        <v>13.0</v>
      </c>
      <c r="H208" s="143">
        <v>1331000.0</v>
      </c>
      <c r="I208" s="142">
        <v>0.0</v>
      </c>
      <c r="J208" s="143">
        <v>0.0</v>
      </c>
      <c r="K208" s="144">
        <v>0.0</v>
      </c>
      <c r="L208" s="142">
        <v>0.0</v>
      </c>
      <c r="M208" s="143">
        <v>0.0</v>
      </c>
      <c r="N208" s="144">
        <v>0.0</v>
      </c>
      <c r="O208" s="142">
        <v>0.0</v>
      </c>
      <c r="P208" s="143">
        <v>0.0</v>
      </c>
      <c r="Q208" s="144">
        <v>0.0</v>
      </c>
      <c r="R208" s="142">
        <v>0.0</v>
      </c>
      <c r="S208" s="143">
        <v>0.0</v>
      </c>
      <c r="T208" s="144">
        <v>0.0</v>
      </c>
      <c r="U208" s="142">
        <v>0.0</v>
      </c>
      <c r="V208" s="143">
        <v>0.0</v>
      </c>
      <c r="W208" s="144">
        <v>0.0</v>
      </c>
      <c r="X208" s="142">
        <v>0.0</v>
      </c>
      <c r="Y208" s="143">
        <v>0.0</v>
      </c>
      <c r="Z208" s="144">
        <v>0.0</v>
      </c>
      <c r="AA208" s="142">
        <v>0.0</v>
      </c>
      <c r="AB208" s="143">
        <v>0.0</v>
      </c>
      <c r="AC208" s="143">
        <v>0.0</v>
      </c>
      <c r="AD208" s="146">
        <f t="shared" ref="AD208:AF208" si="250">SUM(C208+I208+L208+O208+R208+U208+X208+AA208+F208)</f>
        <v>13</v>
      </c>
      <c r="AE208" s="143">
        <f t="shared" si="250"/>
        <v>13</v>
      </c>
      <c r="AF208" s="147">
        <f t="shared" si="250"/>
        <v>1331000</v>
      </c>
      <c r="AG208" s="51">
        <f>AE208-'Multi-Family'!AE195</f>
        <v>5</v>
      </c>
      <c r="AH208" s="52">
        <f>AG208/'Multi-Family'!AE195</f>
        <v>0.625</v>
      </c>
      <c r="AI208" s="53">
        <f>AF208-'Multi-Family'!AF195</f>
        <v>-4660074</v>
      </c>
      <c r="AJ208" s="52">
        <f>AI208/'Multi-Family'!AF195</f>
        <v>-0.7778361609</v>
      </c>
      <c r="AK208" s="126">
        <f t="shared" si="242"/>
        <v>-26174978.38</v>
      </c>
      <c r="AL208" s="38"/>
      <c r="AM208" s="38"/>
      <c r="AN208" s="38"/>
      <c r="AO208" s="38"/>
      <c r="AP208" s="38"/>
      <c r="AQ208" s="38"/>
      <c r="AR208" s="38"/>
      <c r="AS208" s="38"/>
      <c r="AT208" s="38"/>
      <c r="AU208" s="38"/>
      <c r="AV208" s="38"/>
      <c r="AW208" s="38"/>
      <c r="AX208" s="38"/>
      <c r="AY208" s="38"/>
      <c r="AZ208" s="38"/>
      <c r="BA208" s="38"/>
    </row>
    <row r="209" ht="12.75" customHeight="1">
      <c r="A209" s="36" t="s">
        <v>29</v>
      </c>
      <c r="B209" s="130">
        <v>2019.0</v>
      </c>
      <c r="C209" s="142">
        <v>0.0</v>
      </c>
      <c r="D209" s="143">
        <v>0.0</v>
      </c>
      <c r="E209" s="144">
        <v>0.0</v>
      </c>
      <c r="F209" s="143">
        <v>0.0</v>
      </c>
      <c r="G209" s="143">
        <v>0.0</v>
      </c>
      <c r="H209" s="143">
        <v>0.0</v>
      </c>
      <c r="I209" s="142">
        <v>5.0</v>
      </c>
      <c r="J209" s="143">
        <v>182.0</v>
      </c>
      <c r="K209" s="144">
        <v>1.246309E7</v>
      </c>
      <c r="L209" s="142">
        <v>0.0</v>
      </c>
      <c r="M209" s="143">
        <v>0.0</v>
      </c>
      <c r="N209" s="144">
        <v>0.0</v>
      </c>
      <c r="O209" s="142">
        <v>0.0</v>
      </c>
      <c r="P209" s="143">
        <v>0.0</v>
      </c>
      <c r="Q209" s="144">
        <v>0.0</v>
      </c>
      <c r="R209" s="142">
        <v>0.0</v>
      </c>
      <c r="S209" s="143">
        <v>0.0</v>
      </c>
      <c r="T209" s="144">
        <v>0.0</v>
      </c>
      <c r="U209" s="142">
        <v>0.0</v>
      </c>
      <c r="V209" s="143">
        <v>0.0</v>
      </c>
      <c r="W209" s="144">
        <v>0.0</v>
      </c>
      <c r="X209" s="142">
        <v>0.0</v>
      </c>
      <c r="Y209" s="143">
        <v>0.0</v>
      </c>
      <c r="Z209" s="144">
        <v>0.0</v>
      </c>
      <c r="AA209" s="142">
        <v>0.0</v>
      </c>
      <c r="AB209" s="143">
        <v>0.0</v>
      </c>
      <c r="AC209" s="143">
        <v>0.0</v>
      </c>
      <c r="AD209" s="146">
        <f t="shared" ref="AD209:AF209" si="251">SUM(C209+I209+L209+O209+R209+U209+X209+AA209+F209)</f>
        <v>5</v>
      </c>
      <c r="AE209" s="143">
        <f t="shared" si="251"/>
        <v>182</v>
      </c>
      <c r="AF209" s="147">
        <f t="shared" si="251"/>
        <v>12463090</v>
      </c>
      <c r="AG209" s="51">
        <f>AE209-'Multi-Family'!AE196</f>
        <v>176</v>
      </c>
      <c r="AH209" s="52">
        <f>AG209/'Multi-Family'!AE196</f>
        <v>29.33333333</v>
      </c>
      <c r="AI209" s="53">
        <f>AF209-'Multi-Family'!AF196</f>
        <v>-5914479</v>
      </c>
      <c r="AJ209" s="52">
        <f>AI209/'Multi-Family'!AF196</f>
        <v>-0.3218314131</v>
      </c>
      <c r="AK209" s="126">
        <f t="shared" si="242"/>
        <v>-32089457.38</v>
      </c>
      <c r="AL209" s="38"/>
      <c r="AM209" s="38"/>
      <c r="AN209" s="38"/>
      <c r="AO209" s="38"/>
      <c r="AP209" s="38"/>
      <c r="AQ209" s="38"/>
      <c r="AR209" s="38"/>
      <c r="AS209" s="38"/>
      <c r="AT209" s="38"/>
      <c r="AU209" s="38"/>
      <c r="AV209" s="38"/>
      <c r="AW209" s="38"/>
      <c r="AX209" s="38"/>
      <c r="AY209" s="38"/>
      <c r="AZ209" s="38"/>
      <c r="BA209" s="38"/>
    </row>
    <row r="210" ht="12.75" customHeight="1">
      <c r="A210" s="36" t="s">
        <v>30</v>
      </c>
      <c r="B210" s="130">
        <v>2019.0</v>
      </c>
      <c r="C210" s="142">
        <v>0.0</v>
      </c>
      <c r="D210" s="143">
        <v>0.0</v>
      </c>
      <c r="E210" s="144">
        <v>0.0</v>
      </c>
      <c r="F210" s="143">
        <v>6.0</v>
      </c>
      <c r="G210" s="143">
        <v>6.0</v>
      </c>
      <c r="H210" s="143">
        <v>5484000.0</v>
      </c>
      <c r="I210" s="142">
        <v>0.0</v>
      </c>
      <c r="J210" s="143">
        <v>0.0</v>
      </c>
      <c r="K210" s="144">
        <v>0.0</v>
      </c>
      <c r="L210" s="142">
        <v>0.0</v>
      </c>
      <c r="M210" s="143">
        <v>0.0</v>
      </c>
      <c r="N210" s="144">
        <v>0.0</v>
      </c>
      <c r="O210" s="142">
        <v>0.0</v>
      </c>
      <c r="P210" s="143">
        <v>0.0</v>
      </c>
      <c r="Q210" s="144">
        <v>0.0</v>
      </c>
      <c r="R210" s="142">
        <v>0.0</v>
      </c>
      <c r="S210" s="143">
        <v>0.0</v>
      </c>
      <c r="T210" s="144">
        <v>0.0</v>
      </c>
      <c r="U210" s="142">
        <v>0.0</v>
      </c>
      <c r="V210" s="143">
        <v>0.0</v>
      </c>
      <c r="W210" s="144">
        <v>0.0</v>
      </c>
      <c r="X210" s="142">
        <v>0.0</v>
      </c>
      <c r="Y210" s="143">
        <v>0.0</v>
      </c>
      <c r="Z210" s="144">
        <v>0.0</v>
      </c>
      <c r="AA210" s="142">
        <v>0.0</v>
      </c>
      <c r="AB210" s="143">
        <v>0.0</v>
      </c>
      <c r="AC210" s="143">
        <v>0.0</v>
      </c>
      <c r="AD210" s="146">
        <f t="shared" ref="AD210:AF210" si="252">SUM(C210+I210+L210+O210+R210+U210+X210+AA210+F210)</f>
        <v>6</v>
      </c>
      <c r="AE210" s="143">
        <f t="shared" si="252"/>
        <v>6</v>
      </c>
      <c r="AF210" s="147">
        <f t="shared" si="252"/>
        <v>5484000</v>
      </c>
      <c r="AG210" s="51">
        <f>AE210-'Multi-Family'!AE197</f>
        <v>-143</v>
      </c>
      <c r="AH210" s="52">
        <f>AG210/'Multi-Family'!AE197</f>
        <v>-0.9597315436</v>
      </c>
      <c r="AI210" s="53">
        <f>AF210-'Multi-Family'!AF197</f>
        <v>-1609629</v>
      </c>
      <c r="AJ210" s="52">
        <f>AI210/'Multi-Family'!AF197</f>
        <v>-0.2269119234</v>
      </c>
      <c r="AK210" s="126">
        <f t="shared" si="242"/>
        <v>-33699086.38</v>
      </c>
      <c r="AL210" s="38"/>
      <c r="AM210" s="38"/>
      <c r="AN210" s="38"/>
      <c r="AO210" s="38"/>
      <c r="AP210" s="38"/>
      <c r="AQ210" s="38"/>
      <c r="AR210" s="38"/>
      <c r="AS210" s="38"/>
      <c r="AT210" s="38"/>
      <c r="AU210" s="38"/>
      <c r="AV210" s="38"/>
      <c r="AW210" s="38"/>
      <c r="AX210" s="38"/>
      <c r="AY210" s="38"/>
      <c r="AZ210" s="38"/>
      <c r="BA210" s="38"/>
    </row>
    <row r="211" ht="12.75" customHeight="1">
      <c r="A211" s="149" t="s">
        <v>31</v>
      </c>
      <c r="B211" s="151">
        <v>2019.0</v>
      </c>
      <c r="C211" s="134">
        <f t="shared" ref="C211:AF211" si="253">SUM(C199:C210)</f>
        <v>2</v>
      </c>
      <c r="D211" s="135">
        <f t="shared" si="253"/>
        <v>4</v>
      </c>
      <c r="E211" s="136">
        <f t="shared" si="253"/>
        <v>381482</v>
      </c>
      <c r="F211" s="135">
        <f t="shared" si="253"/>
        <v>48</v>
      </c>
      <c r="G211" s="135">
        <f t="shared" si="253"/>
        <v>31</v>
      </c>
      <c r="H211" s="135">
        <f t="shared" si="253"/>
        <v>22640480</v>
      </c>
      <c r="I211" s="134">
        <f t="shared" si="253"/>
        <v>27</v>
      </c>
      <c r="J211" s="135">
        <f t="shared" si="253"/>
        <v>971</v>
      </c>
      <c r="K211" s="136">
        <f t="shared" si="253"/>
        <v>65257814</v>
      </c>
      <c r="L211" s="134">
        <f t="shared" si="253"/>
        <v>22</v>
      </c>
      <c r="M211" s="135">
        <f t="shared" si="253"/>
        <v>543</v>
      </c>
      <c r="N211" s="136">
        <f t="shared" si="253"/>
        <v>47060912.95</v>
      </c>
      <c r="O211" s="134">
        <f t="shared" si="253"/>
        <v>0</v>
      </c>
      <c r="P211" s="135">
        <f t="shared" si="253"/>
        <v>0</v>
      </c>
      <c r="Q211" s="136">
        <f t="shared" si="253"/>
        <v>0</v>
      </c>
      <c r="R211" s="134">
        <f t="shared" si="253"/>
        <v>0</v>
      </c>
      <c r="S211" s="135">
        <f t="shared" si="253"/>
        <v>0</v>
      </c>
      <c r="T211" s="136">
        <f t="shared" si="253"/>
        <v>0</v>
      </c>
      <c r="U211" s="134">
        <f t="shared" si="253"/>
        <v>0</v>
      </c>
      <c r="V211" s="135">
        <f t="shared" si="253"/>
        <v>0</v>
      </c>
      <c r="W211" s="136">
        <f t="shared" si="253"/>
        <v>0</v>
      </c>
      <c r="X211" s="134">
        <f t="shared" si="253"/>
        <v>0</v>
      </c>
      <c r="Y211" s="135">
        <f t="shared" si="253"/>
        <v>0</v>
      </c>
      <c r="Z211" s="136">
        <f t="shared" si="253"/>
        <v>0</v>
      </c>
      <c r="AA211" s="134">
        <f t="shared" si="253"/>
        <v>2</v>
      </c>
      <c r="AB211" s="135">
        <f t="shared" si="253"/>
        <v>0</v>
      </c>
      <c r="AC211" s="135">
        <f t="shared" si="253"/>
        <v>338397</v>
      </c>
      <c r="AD211" s="138">
        <f t="shared" si="253"/>
        <v>101</v>
      </c>
      <c r="AE211" s="135">
        <f t="shared" si="253"/>
        <v>1549</v>
      </c>
      <c r="AF211" s="139">
        <f t="shared" si="253"/>
        <v>135679086</v>
      </c>
      <c r="AG211" s="54">
        <f>AE211-'Multi-Family'!AE198</f>
        <v>363</v>
      </c>
      <c r="AH211" s="55">
        <f>AG211/'Multi-Family'!AE198</f>
        <v>0.3060708263</v>
      </c>
      <c r="AI211" s="56">
        <f>AF211-'Multi-Family'!AF198</f>
        <v>-33699086.38</v>
      </c>
      <c r="AJ211" s="55">
        <f>AI211/'Multi-Family'!AF198</f>
        <v>-0.1989576692</v>
      </c>
      <c r="AK211" s="129">
        <f t="shared" ref="AK211:AK212" si="255">AI211</f>
        <v>-33699086.38</v>
      </c>
      <c r="AL211" s="38"/>
      <c r="AM211" s="38"/>
      <c r="AN211" s="38"/>
      <c r="AO211" s="38"/>
      <c r="AP211" s="38"/>
      <c r="AQ211" s="38"/>
      <c r="AR211" s="38"/>
      <c r="AS211" s="38"/>
      <c r="AT211" s="38"/>
      <c r="AU211" s="38"/>
      <c r="AV211" s="38"/>
      <c r="AW211" s="38"/>
      <c r="AX211" s="38"/>
      <c r="AY211" s="38"/>
      <c r="AZ211" s="38"/>
      <c r="BA211" s="38"/>
    </row>
    <row r="212" ht="12.75" customHeight="1">
      <c r="A212" s="105" t="s">
        <v>19</v>
      </c>
      <c r="B212" s="130">
        <v>2020.0</v>
      </c>
      <c r="C212" s="142">
        <v>0.0</v>
      </c>
      <c r="D212" s="142">
        <v>0.0</v>
      </c>
      <c r="E212" s="142">
        <v>0.0</v>
      </c>
      <c r="F212" s="142">
        <v>12.0</v>
      </c>
      <c r="G212" s="142">
        <v>12.0</v>
      </c>
      <c r="H212" s="142">
        <v>4350000.0</v>
      </c>
      <c r="I212" s="142">
        <v>2.0</v>
      </c>
      <c r="J212" s="142">
        <v>30.0</v>
      </c>
      <c r="K212" s="142">
        <v>2551868.0</v>
      </c>
      <c r="L212" s="142">
        <v>1.0</v>
      </c>
      <c r="M212" s="142">
        <v>44.0</v>
      </c>
      <c r="N212" s="142">
        <v>3520000.0</v>
      </c>
      <c r="O212" s="142">
        <v>0.0</v>
      </c>
      <c r="P212" s="142">
        <v>0.0</v>
      </c>
      <c r="Q212" s="142">
        <v>0.0</v>
      </c>
      <c r="R212" s="142">
        <v>0.0</v>
      </c>
      <c r="S212" s="142">
        <v>0.0</v>
      </c>
      <c r="T212" s="142">
        <v>0.0</v>
      </c>
      <c r="U212" s="142">
        <v>0.0</v>
      </c>
      <c r="V212" s="142">
        <v>0.0</v>
      </c>
      <c r="W212" s="142">
        <v>0.0</v>
      </c>
      <c r="X212" s="142">
        <v>0.0</v>
      </c>
      <c r="Y212" s="142">
        <v>0.0</v>
      </c>
      <c r="Z212" s="142">
        <v>0.0</v>
      </c>
      <c r="AA212" s="142">
        <v>0.0</v>
      </c>
      <c r="AB212" s="142">
        <v>0.0</v>
      </c>
      <c r="AC212" s="142">
        <v>0.0</v>
      </c>
      <c r="AD212" s="152">
        <f t="shared" ref="AD212:AF212" si="254">C212+F212+I212+L212+O212+R212+U212+X212+AA212</f>
        <v>15</v>
      </c>
      <c r="AE212" s="153">
        <f t="shared" si="254"/>
        <v>86</v>
      </c>
      <c r="AF212" s="154">
        <f t="shared" si="254"/>
        <v>10421868</v>
      </c>
      <c r="AG212" s="51">
        <f>AE212-'Multi-Family'!AE199</f>
        <v>-200</v>
      </c>
      <c r="AH212" s="52">
        <v>1.0</v>
      </c>
      <c r="AI212" s="53">
        <f>AF212-'Multi-Family'!AF199</f>
        <v>-7092922</v>
      </c>
      <c r="AJ212" s="52">
        <v>1.0</v>
      </c>
      <c r="AK212" s="126">
        <f t="shared" si="255"/>
        <v>-7092922</v>
      </c>
      <c r="AL212" s="38"/>
      <c r="AM212" s="37">
        <f t="array" ref="AM212:AX213">TRANSPOSE(AE212:AF223)</f>
        <v>86</v>
      </c>
      <c r="AN212" s="37">
        <v>106.0</v>
      </c>
      <c r="AO212" s="37">
        <v>43.0</v>
      </c>
      <c r="AP212" s="37">
        <v>303.0</v>
      </c>
      <c r="AQ212" s="37">
        <v>3.0</v>
      </c>
      <c r="AR212" s="37">
        <v>169.0</v>
      </c>
      <c r="AS212" s="37">
        <v>2.0</v>
      </c>
      <c r="AT212" s="37">
        <v>42.0</v>
      </c>
      <c r="AU212" s="37">
        <v>297.0</v>
      </c>
      <c r="AV212" s="37">
        <v>220.0</v>
      </c>
      <c r="AW212" s="37">
        <v>677.0</v>
      </c>
      <c r="AX212" s="37">
        <v>197.0</v>
      </c>
      <c r="AY212" s="38"/>
      <c r="AZ212" s="38"/>
      <c r="BA212" s="38"/>
    </row>
    <row r="213" ht="12.75" customHeight="1">
      <c r="A213" s="36" t="s">
        <v>20</v>
      </c>
      <c r="B213" s="130">
        <v>2020.0</v>
      </c>
      <c r="C213" s="142">
        <v>0.0</v>
      </c>
      <c r="D213" s="142">
        <v>0.0</v>
      </c>
      <c r="E213" s="142">
        <v>0.0</v>
      </c>
      <c r="F213" s="142">
        <v>4.0</v>
      </c>
      <c r="G213" s="142">
        <v>4.0</v>
      </c>
      <c r="H213" s="142">
        <v>4665480.0</v>
      </c>
      <c r="I213" s="142">
        <v>1.0</v>
      </c>
      <c r="J213" s="142">
        <v>30.0</v>
      </c>
      <c r="K213" s="142">
        <v>2290970.0</v>
      </c>
      <c r="L213" s="142">
        <v>3.0</v>
      </c>
      <c r="M213" s="142">
        <v>72.0</v>
      </c>
      <c r="N213" s="142">
        <v>3892353.0</v>
      </c>
      <c r="O213" s="142">
        <v>0.0</v>
      </c>
      <c r="P213" s="142">
        <v>0.0</v>
      </c>
      <c r="Q213" s="142">
        <v>0.0</v>
      </c>
      <c r="R213" s="142">
        <v>0.0</v>
      </c>
      <c r="S213" s="142">
        <v>0.0</v>
      </c>
      <c r="T213" s="142">
        <v>0.0</v>
      </c>
      <c r="U213" s="142">
        <v>0.0</v>
      </c>
      <c r="V213" s="142">
        <v>0.0</v>
      </c>
      <c r="W213" s="142">
        <v>0.0</v>
      </c>
      <c r="X213" s="142">
        <v>0.0</v>
      </c>
      <c r="Y213" s="142">
        <v>0.0</v>
      </c>
      <c r="Z213" s="142">
        <v>0.0</v>
      </c>
      <c r="AA213" s="142">
        <v>0.0</v>
      </c>
      <c r="AB213" s="142">
        <v>0.0</v>
      </c>
      <c r="AC213" s="142">
        <v>0.0</v>
      </c>
      <c r="AD213" s="146">
        <f t="shared" ref="AD213:AF213" si="256">C213+F213+I213+L213+O213+R213+U213+X213+AA213</f>
        <v>8</v>
      </c>
      <c r="AE213" s="142">
        <f t="shared" si="256"/>
        <v>106</v>
      </c>
      <c r="AF213" s="155">
        <f t="shared" si="256"/>
        <v>10848803</v>
      </c>
      <c r="AG213" s="51">
        <f>AE213-'Multi-Family'!AE200</f>
        <v>23</v>
      </c>
      <c r="AH213" s="52">
        <f>AG213/'Multi-Family'!AE200</f>
        <v>0.2771084337</v>
      </c>
      <c r="AI213" s="53">
        <f>AF213-'Multi-Family'!AF200</f>
        <v>4422583</v>
      </c>
      <c r="AJ213" s="52">
        <f>AI213/'Multi-Family'!AF200</f>
        <v>0.6882090871</v>
      </c>
      <c r="AK213" s="126">
        <f t="shared" ref="AK213:AK223" si="258">AK212+AI213</f>
        <v>-2670339</v>
      </c>
      <c r="AL213" s="38"/>
      <c r="AM213" s="37">
        <v>1.0421868E7</v>
      </c>
      <c r="AN213" s="37">
        <v>1.0848803E7</v>
      </c>
      <c r="AO213" s="37">
        <v>5450719.0</v>
      </c>
      <c r="AP213" s="37">
        <v>2.4476079E7</v>
      </c>
      <c r="AQ213" s="37">
        <v>5135791.0</v>
      </c>
      <c r="AR213" s="37">
        <v>1.193114876E7</v>
      </c>
      <c r="AS213" s="37">
        <v>196630.0</v>
      </c>
      <c r="AT213" s="37">
        <v>3091821.0</v>
      </c>
      <c r="AU213" s="37">
        <v>2.4735854E7</v>
      </c>
      <c r="AV213" s="37">
        <v>2.3692216E7</v>
      </c>
      <c r="AW213" s="37">
        <v>5.3680118620000005E7</v>
      </c>
      <c r="AX213" s="37">
        <v>1.6252797E7</v>
      </c>
      <c r="AY213" s="38"/>
      <c r="AZ213" s="38"/>
      <c r="BA213" s="38"/>
    </row>
    <row r="214" ht="12.75" customHeight="1">
      <c r="A214" s="36" t="s">
        <v>21</v>
      </c>
      <c r="B214" s="130">
        <v>2020.0</v>
      </c>
      <c r="C214" s="142">
        <v>0.0</v>
      </c>
      <c r="D214" s="142">
        <v>0.0</v>
      </c>
      <c r="E214" s="142">
        <v>0.0</v>
      </c>
      <c r="F214" s="142">
        <v>3.0</v>
      </c>
      <c r="G214" s="142">
        <v>3.0</v>
      </c>
      <c r="H214" s="142">
        <v>322050.0</v>
      </c>
      <c r="I214" s="142">
        <v>1.0</v>
      </c>
      <c r="J214" s="142">
        <v>2.0</v>
      </c>
      <c r="K214" s="142">
        <v>180000.0</v>
      </c>
      <c r="L214" s="142">
        <v>3.0</v>
      </c>
      <c r="M214" s="142">
        <v>38.0</v>
      </c>
      <c r="N214" s="142">
        <v>4948669.0</v>
      </c>
      <c r="O214" s="142">
        <v>0.0</v>
      </c>
      <c r="P214" s="142">
        <v>0.0</v>
      </c>
      <c r="Q214" s="142">
        <v>0.0</v>
      </c>
      <c r="R214" s="142">
        <v>0.0</v>
      </c>
      <c r="S214" s="142">
        <v>0.0</v>
      </c>
      <c r="T214" s="142">
        <v>0.0</v>
      </c>
      <c r="U214" s="142">
        <v>0.0</v>
      </c>
      <c r="V214" s="142">
        <v>0.0</v>
      </c>
      <c r="W214" s="142">
        <v>0.0</v>
      </c>
      <c r="X214" s="142">
        <v>0.0</v>
      </c>
      <c r="Y214" s="142">
        <v>0.0</v>
      </c>
      <c r="Z214" s="142">
        <v>0.0</v>
      </c>
      <c r="AA214" s="142">
        <v>0.0</v>
      </c>
      <c r="AB214" s="142">
        <v>0.0</v>
      </c>
      <c r="AC214" s="142">
        <v>0.0</v>
      </c>
      <c r="AD214" s="146">
        <f t="shared" ref="AD214:AF214" si="257">C214+F214+I214+L214+O214+R214+U214+X214+AA214</f>
        <v>7</v>
      </c>
      <c r="AE214" s="142">
        <f t="shared" si="257"/>
        <v>43</v>
      </c>
      <c r="AF214" s="155">
        <f t="shared" si="257"/>
        <v>5450719</v>
      </c>
      <c r="AG214" s="51">
        <f>AE214-'Multi-Family'!AE201</f>
        <v>-1</v>
      </c>
      <c r="AH214" s="52">
        <f>AG214/'Multi-Family'!AE201</f>
        <v>-0.02272727273</v>
      </c>
      <c r="AI214" s="53">
        <f>AF214-'Multi-Family'!AF201</f>
        <v>2795719</v>
      </c>
      <c r="AJ214" s="52">
        <f>AI214/'Multi-Family'!AF201</f>
        <v>1.053001507</v>
      </c>
      <c r="AK214" s="126">
        <f t="shared" si="258"/>
        <v>125380</v>
      </c>
      <c r="AL214" s="38"/>
      <c r="AM214" s="15">
        <f t="shared" ref="AM214:AX214" si="259">AM213/$AM$150</f>
        <v>10.421868</v>
      </c>
      <c r="AN214" s="15">
        <f t="shared" si="259"/>
        <v>10.848803</v>
      </c>
      <c r="AO214" s="15">
        <f t="shared" si="259"/>
        <v>5.450719</v>
      </c>
      <c r="AP214" s="15">
        <f t="shared" si="259"/>
        <v>24.476079</v>
      </c>
      <c r="AQ214" s="15">
        <f t="shared" si="259"/>
        <v>5.135791</v>
      </c>
      <c r="AR214" s="15">
        <f t="shared" si="259"/>
        <v>11.93114876</v>
      </c>
      <c r="AS214" s="15">
        <f t="shared" si="259"/>
        <v>0.19663</v>
      </c>
      <c r="AT214" s="15">
        <f t="shared" si="259"/>
        <v>3.091821</v>
      </c>
      <c r="AU214" s="15">
        <f t="shared" si="259"/>
        <v>24.735854</v>
      </c>
      <c r="AV214" s="15">
        <f t="shared" si="259"/>
        <v>23.692216</v>
      </c>
      <c r="AW214" s="15">
        <f t="shared" si="259"/>
        <v>53.68011862</v>
      </c>
      <c r="AX214" s="15">
        <f t="shared" si="259"/>
        <v>16.252797</v>
      </c>
      <c r="AY214" s="38"/>
      <c r="AZ214" s="38"/>
      <c r="BA214" s="38"/>
    </row>
    <row r="215" ht="12.75" customHeight="1">
      <c r="A215" s="36" t="s">
        <v>22</v>
      </c>
      <c r="B215" s="130">
        <v>2020.0</v>
      </c>
      <c r="C215" s="142">
        <v>0.0</v>
      </c>
      <c r="D215" s="142">
        <v>0.0</v>
      </c>
      <c r="E215" s="142">
        <v>0.0</v>
      </c>
      <c r="F215" s="142">
        <v>0.0</v>
      </c>
      <c r="G215" s="142">
        <v>0.0</v>
      </c>
      <c r="H215" s="142">
        <v>0.0</v>
      </c>
      <c r="I215" s="142">
        <v>12.0</v>
      </c>
      <c r="J215" s="142">
        <v>301.0</v>
      </c>
      <c r="K215" s="142">
        <v>2.3717449E7</v>
      </c>
      <c r="L215" s="142">
        <v>1.0</v>
      </c>
      <c r="M215" s="142">
        <v>2.0</v>
      </c>
      <c r="N215" s="142">
        <v>758630.0</v>
      </c>
      <c r="O215" s="142">
        <v>0.0</v>
      </c>
      <c r="P215" s="142">
        <v>0.0</v>
      </c>
      <c r="Q215" s="142">
        <v>0.0</v>
      </c>
      <c r="R215" s="142">
        <v>0.0</v>
      </c>
      <c r="S215" s="142">
        <v>0.0</v>
      </c>
      <c r="T215" s="142">
        <v>0.0</v>
      </c>
      <c r="U215" s="142">
        <v>0.0</v>
      </c>
      <c r="V215" s="142">
        <v>0.0</v>
      </c>
      <c r="W215" s="142">
        <v>0.0</v>
      </c>
      <c r="X215" s="142">
        <v>0.0</v>
      </c>
      <c r="Y215" s="142">
        <v>0.0</v>
      </c>
      <c r="Z215" s="142">
        <v>0.0</v>
      </c>
      <c r="AA215" s="142">
        <v>0.0</v>
      </c>
      <c r="AB215" s="142">
        <v>0.0</v>
      </c>
      <c r="AC215" s="142">
        <v>0.0</v>
      </c>
      <c r="AD215" s="146">
        <f t="shared" ref="AD215:AF215" si="260">C215+F215+I215+L215+O215+R215+U215+X215+AA215</f>
        <v>13</v>
      </c>
      <c r="AE215" s="142">
        <f t="shared" si="260"/>
        <v>303</v>
      </c>
      <c r="AF215" s="155">
        <f t="shared" si="260"/>
        <v>24476079</v>
      </c>
      <c r="AG215" s="51">
        <f>AE215-'Multi-Family'!AE202</f>
        <v>301</v>
      </c>
      <c r="AH215" s="52">
        <f>AG215/'Multi-Family'!AE202</f>
        <v>150.5</v>
      </c>
      <c r="AI215" s="53">
        <f>AF215-'Multi-Family'!AF202</f>
        <v>24283231</v>
      </c>
      <c r="AJ215" s="52">
        <f>AI215/'Multi-Family'!AF202</f>
        <v>125.9190191</v>
      </c>
      <c r="AK215" s="126">
        <f t="shared" si="258"/>
        <v>24408611</v>
      </c>
      <c r="AL215" s="38"/>
      <c r="AM215" s="38"/>
      <c r="AN215" s="38"/>
      <c r="AO215" s="38"/>
      <c r="AP215" s="38"/>
      <c r="AQ215" s="38"/>
      <c r="AR215" s="38"/>
      <c r="AS215" s="38"/>
      <c r="AT215" s="38"/>
      <c r="AU215" s="38"/>
      <c r="AV215" s="38"/>
      <c r="AW215" s="38"/>
      <c r="AX215" s="38"/>
      <c r="AY215" s="38"/>
      <c r="AZ215" s="38"/>
      <c r="BA215" s="38"/>
    </row>
    <row r="216" ht="12.75" customHeight="1">
      <c r="A216" s="36" t="s">
        <v>23</v>
      </c>
      <c r="B216" s="130">
        <v>2020.0</v>
      </c>
      <c r="C216" s="142">
        <v>1.0</v>
      </c>
      <c r="D216" s="142">
        <v>2.0</v>
      </c>
      <c r="E216" s="142">
        <v>154656.0</v>
      </c>
      <c r="F216" s="142">
        <v>1.0</v>
      </c>
      <c r="G216" s="142">
        <v>1.0</v>
      </c>
      <c r="H216" s="142">
        <v>4981135.0</v>
      </c>
      <c r="I216" s="142">
        <v>0.0</v>
      </c>
      <c r="J216" s="142">
        <v>0.0</v>
      </c>
      <c r="K216" s="142">
        <v>0.0</v>
      </c>
      <c r="L216" s="142">
        <v>0.0</v>
      </c>
      <c r="M216" s="142">
        <v>0.0</v>
      </c>
      <c r="N216" s="142">
        <v>0.0</v>
      </c>
      <c r="O216" s="142">
        <v>0.0</v>
      </c>
      <c r="P216" s="142">
        <v>0.0</v>
      </c>
      <c r="Q216" s="142">
        <v>0.0</v>
      </c>
      <c r="R216" s="142">
        <v>0.0</v>
      </c>
      <c r="S216" s="142">
        <v>0.0</v>
      </c>
      <c r="T216" s="142">
        <v>0.0</v>
      </c>
      <c r="U216" s="142">
        <v>0.0</v>
      </c>
      <c r="V216" s="142">
        <v>0.0</v>
      </c>
      <c r="W216" s="142">
        <v>0.0</v>
      </c>
      <c r="X216" s="142">
        <v>0.0</v>
      </c>
      <c r="Y216" s="142">
        <v>0.0</v>
      </c>
      <c r="Z216" s="142">
        <v>0.0</v>
      </c>
      <c r="AA216" s="142">
        <v>0.0</v>
      </c>
      <c r="AB216" s="142">
        <v>0.0</v>
      </c>
      <c r="AC216" s="142">
        <v>0.0</v>
      </c>
      <c r="AD216" s="146">
        <f t="shared" ref="AD216:AF216" si="261">C216+F216+I216+L216+O216+R216+U216+X216+AA216</f>
        <v>2</v>
      </c>
      <c r="AE216" s="142">
        <f t="shared" si="261"/>
        <v>3</v>
      </c>
      <c r="AF216" s="155">
        <f t="shared" si="261"/>
        <v>5135791</v>
      </c>
      <c r="AG216" s="51">
        <f>AE216-'Multi-Family'!AE203</f>
        <v>-38</v>
      </c>
      <c r="AH216" s="52">
        <f>AG216/'Multi-Family'!AE203</f>
        <v>-0.9268292683</v>
      </c>
      <c r="AI216" s="53">
        <f>AF216-'Multi-Family'!AF203</f>
        <v>-6644998.53</v>
      </c>
      <c r="AJ216" s="52">
        <f>AI216/'Multi-Family'!AF203</f>
        <v>-0.5640537515</v>
      </c>
      <c r="AK216" s="126">
        <f t="shared" si="258"/>
        <v>17763612.47</v>
      </c>
      <c r="AL216" s="38"/>
      <c r="AM216" s="38"/>
      <c r="AN216" s="38"/>
      <c r="AO216" s="38"/>
      <c r="AP216" s="38"/>
      <c r="AQ216" s="38"/>
      <c r="AR216" s="38"/>
      <c r="AS216" s="38"/>
      <c r="AT216" s="38"/>
      <c r="AU216" s="38"/>
      <c r="AV216" s="38"/>
      <c r="AW216" s="38"/>
      <c r="AX216" s="38"/>
      <c r="AY216" s="38"/>
      <c r="AZ216" s="38"/>
      <c r="BA216" s="38"/>
    </row>
    <row r="217" ht="12.75" customHeight="1">
      <c r="A217" s="36" t="s">
        <v>32</v>
      </c>
      <c r="B217" s="130">
        <v>2020.0</v>
      </c>
      <c r="C217" s="142">
        <v>0.0</v>
      </c>
      <c r="D217" s="142">
        <v>0.0</v>
      </c>
      <c r="E217" s="142">
        <v>0.0</v>
      </c>
      <c r="F217" s="142">
        <v>0.0</v>
      </c>
      <c r="G217" s="142">
        <v>0.0</v>
      </c>
      <c r="H217" s="142">
        <v>0.0</v>
      </c>
      <c r="I217" s="142">
        <v>13.0</v>
      </c>
      <c r="J217" s="142">
        <v>169.0</v>
      </c>
      <c r="K217" s="142">
        <v>1.0134797E7</v>
      </c>
      <c r="L217" s="142">
        <v>2.0</v>
      </c>
      <c r="M217" s="142">
        <v>0.0</v>
      </c>
      <c r="N217" s="142">
        <v>1796351.76</v>
      </c>
      <c r="O217" s="142">
        <v>0.0</v>
      </c>
      <c r="P217" s="142">
        <v>0.0</v>
      </c>
      <c r="Q217" s="142">
        <v>0.0</v>
      </c>
      <c r="R217" s="142">
        <v>0.0</v>
      </c>
      <c r="S217" s="142">
        <v>0.0</v>
      </c>
      <c r="T217" s="142">
        <v>0.0</v>
      </c>
      <c r="U217" s="142">
        <v>0.0</v>
      </c>
      <c r="V217" s="142">
        <v>0.0</v>
      </c>
      <c r="W217" s="142">
        <v>0.0</v>
      </c>
      <c r="X217" s="142">
        <v>0.0</v>
      </c>
      <c r="Y217" s="142">
        <v>0.0</v>
      </c>
      <c r="Z217" s="142">
        <v>0.0</v>
      </c>
      <c r="AA217" s="142">
        <v>0.0</v>
      </c>
      <c r="AB217" s="142">
        <v>0.0</v>
      </c>
      <c r="AC217" s="142">
        <v>0.0</v>
      </c>
      <c r="AD217" s="146">
        <f t="shared" ref="AD217:AF217" si="262">C217+F217+I217+L217+O217+R217+U217+X217+AA217</f>
        <v>15</v>
      </c>
      <c r="AE217" s="142">
        <f t="shared" si="262"/>
        <v>169</v>
      </c>
      <c r="AF217" s="155">
        <f t="shared" si="262"/>
        <v>11931148.76</v>
      </c>
      <c r="AG217" s="51">
        <f>AE217-'Multi-Family'!AE204</f>
        <v>-155</v>
      </c>
      <c r="AH217" s="52">
        <f>AG217/'Multi-Family'!AE204</f>
        <v>-0.4783950617</v>
      </c>
      <c r="AI217" s="53">
        <f>AF217-'Multi-Family'!AF204</f>
        <v>-11439422.24</v>
      </c>
      <c r="AJ217" s="52">
        <f>AI217/'Multi-Family'!AF204</f>
        <v>-0.4894797923</v>
      </c>
      <c r="AK217" s="126">
        <f t="shared" si="258"/>
        <v>6324190.23</v>
      </c>
      <c r="AL217" s="38"/>
      <c r="AM217" s="38"/>
      <c r="AN217" s="38"/>
      <c r="AO217" s="38"/>
      <c r="AP217" s="38"/>
      <c r="AQ217" s="38"/>
      <c r="AR217" s="38"/>
      <c r="AS217" s="38"/>
      <c r="AT217" s="38"/>
      <c r="AU217" s="38"/>
      <c r="AV217" s="38"/>
      <c r="AW217" s="38"/>
      <c r="AX217" s="38"/>
      <c r="AY217" s="38"/>
      <c r="AZ217" s="38"/>
      <c r="BA217" s="38"/>
    </row>
    <row r="218" ht="12.75" customHeight="1">
      <c r="A218" s="36" t="s">
        <v>25</v>
      </c>
      <c r="B218" s="130">
        <v>2020.0</v>
      </c>
      <c r="C218" s="142">
        <v>0.0</v>
      </c>
      <c r="D218" s="142">
        <v>0.0</v>
      </c>
      <c r="E218" s="142">
        <v>0.0</v>
      </c>
      <c r="F218" s="142">
        <v>0.0</v>
      </c>
      <c r="G218" s="142">
        <v>0.0</v>
      </c>
      <c r="H218" s="142">
        <v>0.0</v>
      </c>
      <c r="I218" s="142">
        <v>0.0</v>
      </c>
      <c r="J218" s="142">
        <v>0.0</v>
      </c>
      <c r="K218" s="142">
        <v>0.0</v>
      </c>
      <c r="L218" s="142">
        <v>0.0</v>
      </c>
      <c r="M218" s="142">
        <v>0.0</v>
      </c>
      <c r="N218" s="142">
        <v>0.0</v>
      </c>
      <c r="O218" s="142">
        <v>0.0</v>
      </c>
      <c r="P218" s="142">
        <v>0.0</v>
      </c>
      <c r="Q218" s="142">
        <v>0.0</v>
      </c>
      <c r="R218" s="142">
        <v>0.0</v>
      </c>
      <c r="S218" s="142">
        <v>0.0</v>
      </c>
      <c r="T218" s="142">
        <v>0.0</v>
      </c>
      <c r="U218" s="142">
        <v>0.0</v>
      </c>
      <c r="V218" s="142">
        <v>0.0</v>
      </c>
      <c r="W218" s="142">
        <v>0.0</v>
      </c>
      <c r="X218" s="142">
        <v>0.0</v>
      </c>
      <c r="Y218" s="142">
        <v>0.0</v>
      </c>
      <c r="Z218" s="142">
        <v>0.0</v>
      </c>
      <c r="AA218" s="142">
        <v>1.0</v>
      </c>
      <c r="AB218" s="142">
        <v>2.0</v>
      </c>
      <c r="AC218" s="142">
        <v>196630.0</v>
      </c>
      <c r="AD218" s="146">
        <f t="shared" ref="AD218:AF218" si="263">C218+F218+I218+L218+O218+R218+U218+X218+AA218</f>
        <v>1</v>
      </c>
      <c r="AE218" s="142">
        <f t="shared" si="263"/>
        <v>2</v>
      </c>
      <c r="AF218" s="155">
        <f t="shared" si="263"/>
        <v>196630</v>
      </c>
      <c r="AG218" s="51">
        <f>AE218-'Multi-Family'!AE205</f>
        <v>-114</v>
      </c>
      <c r="AH218" s="52">
        <f>AG218/'Multi-Family'!AE205</f>
        <v>-0.9827586207</v>
      </c>
      <c r="AI218" s="53">
        <f>AF218-'Multi-Family'!AF205</f>
        <v>-14484256.62</v>
      </c>
      <c r="AJ218" s="52">
        <f>AI218/'Multi-Family'!AF205</f>
        <v>-0.9866063948</v>
      </c>
      <c r="AK218" s="126">
        <f t="shared" si="258"/>
        <v>-8160066.39</v>
      </c>
      <c r="AL218" s="38"/>
      <c r="AM218" s="38"/>
      <c r="AN218" s="38"/>
      <c r="AO218" s="38"/>
      <c r="AP218" s="38"/>
      <c r="AQ218" s="38"/>
      <c r="AR218" s="38"/>
      <c r="AS218" s="38"/>
      <c r="AT218" s="38"/>
      <c r="AU218" s="38"/>
      <c r="AV218" s="38"/>
      <c r="AW218" s="38"/>
      <c r="AX218" s="38"/>
      <c r="AY218" s="38"/>
      <c r="AZ218" s="38"/>
      <c r="BA218" s="38"/>
    </row>
    <row r="219" ht="12.75" customHeight="1">
      <c r="A219" s="36" t="s">
        <v>26</v>
      </c>
      <c r="B219" s="130">
        <v>2020.0</v>
      </c>
      <c r="C219" s="142">
        <v>1.0</v>
      </c>
      <c r="D219" s="142">
        <v>2.0</v>
      </c>
      <c r="E219" s="142">
        <v>205200.0</v>
      </c>
      <c r="F219" s="142">
        <v>0.0</v>
      </c>
      <c r="G219" s="142">
        <v>0.0</v>
      </c>
      <c r="H219" s="142">
        <v>0.0</v>
      </c>
      <c r="I219" s="142">
        <v>1.0</v>
      </c>
      <c r="J219" s="142">
        <v>38.0</v>
      </c>
      <c r="K219" s="142">
        <v>2475168.0</v>
      </c>
      <c r="L219" s="142">
        <v>0.0</v>
      </c>
      <c r="M219" s="142">
        <v>0.0</v>
      </c>
      <c r="N219" s="142">
        <v>0.0</v>
      </c>
      <c r="O219" s="142">
        <v>0.0</v>
      </c>
      <c r="P219" s="142">
        <v>0.0</v>
      </c>
      <c r="Q219" s="142">
        <v>0.0</v>
      </c>
      <c r="R219" s="142">
        <v>0.0</v>
      </c>
      <c r="S219" s="142">
        <v>0.0</v>
      </c>
      <c r="T219" s="142">
        <v>0.0</v>
      </c>
      <c r="U219" s="142">
        <v>0.0</v>
      </c>
      <c r="V219" s="142">
        <v>0.0</v>
      </c>
      <c r="W219" s="142">
        <v>0.0</v>
      </c>
      <c r="X219" s="142">
        <v>0.0</v>
      </c>
      <c r="Y219" s="142">
        <v>0.0</v>
      </c>
      <c r="Z219" s="142">
        <v>0.0</v>
      </c>
      <c r="AA219" s="142">
        <v>1.0</v>
      </c>
      <c r="AB219" s="142">
        <v>2.0</v>
      </c>
      <c r="AC219" s="142">
        <v>411453.0</v>
      </c>
      <c r="AD219" s="146">
        <f t="shared" ref="AD219:AF219" si="264">C219+F219+I219+L219+O219+R219+U219+X219+AA219</f>
        <v>3</v>
      </c>
      <c r="AE219" s="142">
        <f t="shared" si="264"/>
        <v>42</v>
      </c>
      <c r="AF219" s="155">
        <f t="shared" si="264"/>
        <v>3091821</v>
      </c>
      <c r="AG219" s="51">
        <f>AE219-'Multi-Family'!AE206</f>
        <v>-222</v>
      </c>
      <c r="AH219" s="52">
        <f>AG219/'Multi-Family'!AE206</f>
        <v>-0.8409090909</v>
      </c>
      <c r="AI219" s="53">
        <f>AF219-'Multi-Family'!AF206</f>
        <v>-17547618.8</v>
      </c>
      <c r="AJ219" s="52">
        <f>AI219/'Multi-Family'!AF206</f>
        <v>-0.8501984051</v>
      </c>
      <c r="AK219" s="126">
        <f t="shared" si="258"/>
        <v>-25707685.19</v>
      </c>
      <c r="AL219" s="38"/>
      <c r="AM219" s="38"/>
      <c r="AN219" s="38"/>
      <c r="AO219" s="38"/>
      <c r="AP219" s="38"/>
      <c r="AQ219" s="38"/>
      <c r="AR219" s="38"/>
      <c r="AS219" s="38"/>
      <c r="AT219" s="38"/>
      <c r="AU219" s="38"/>
      <c r="AV219" s="38"/>
      <c r="AW219" s="38"/>
      <c r="AX219" s="38"/>
      <c r="AY219" s="38"/>
      <c r="AZ219" s="38"/>
      <c r="BA219" s="38"/>
    </row>
    <row r="220" ht="12.75" customHeight="1">
      <c r="A220" s="36" t="s">
        <v>27</v>
      </c>
      <c r="B220" s="130">
        <v>2020.0</v>
      </c>
      <c r="C220" s="142">
        <v>0.0</v>
      </c>
      <c r="D220" s="142">
        <v>0.0</v>
      </c>
      <c r="E220" s="142">
        <v>0.0</v>
      </c>
      <c r="F220" s="142">
        <v>0.0</v>
      </c>
      <c r="G220" s="142">
        <v>0.0</v>
      </c>
      <c r="H220" s="142">
        <v>0.0</v>
      </c>
      <c r="I220" s="142">
        <v>3.0</v>
      </c>
      <c r="J220" s="142">
        <v>237.0</v>
      </c>
      <c r="K220" s="142">
        <v>1.9735854E7</v>
      </c>
      <c r="L220" s="142">
        <v>2.0</v>
      </c>
      <c r="M220" s="142">
        <v>60.0</v>
      </c>
      <c r="N220" s="142">
        <v>5000000.0</v>
      </c>
      <c r="O220" s="142">
        <v>0.0</v>
      </c>
      <c r="P220" s="142">
        <v>0.0</v>
      </c>
      <c r="Q220" s="142">
        <v>0.0</v>
      </c>
      <c r="R220" s="142">
        <v>0.0</v>
      </c>
      <c r="S220" s="142">
        <v>0.0</v>
      </c>
      <c r="T220" s="142">
        <v>0.0</v>
      </c>
      <c r="U220" s="142">
        <v>0.0</v>
      </c>
      <c r="V220" s="142">
        <v>0.0</v>
      </c>
      <c r="W220" s="142">
        <v>0.0</v>
      </c>
      <c r="X220" s="142">
        <v>0.0</v>
      </c>
      <c r="Y220" s="142">
        <v>0.0</v>
      </c>
      <c r="Z220" s="142">
        <v>0.0</v>
      </c>
      <c r="AA220" s="142">
        <v>0.0</v>
      </c>
      <c r="AB220" s="142">
        <v>0.0</v>
      </c>
      <c r="AC220" s="142">
        <v>0.0</v>
      </c>
      <c r="AD220" s="146">
        <f t="shared" ref="AD220:AF220" si="265">C220+F220+I220+L220+O220+R220+U220+X220+AA220</f>
        <v>5</v>
      </c>
      <c r="AE220" s="142">
        <f t="shared" si="265"/>
        <v>297</v>
      </c>
      <c r="AF220" s="155">
        <f t="shared" si="265"/>
        <v>24735854</v>
      </c>
      <c r="AG220" s="51">
        <f>AE220-'Multi-Family'!AE207</f>
        <v>109</v>
      </c>
      <c r="AH220" s="52">
        <f>AG220/'Multi-Family'!AE207</f>
        <v>0.579787234</v>
      </c>
      <c r="AI220" s="53">
        <f>AF220-'Multi-Family'!AF207</f>
        <v>5595403</v>
      </c>
      <c r="AJ220" s="52">
        <f>AI220/'Multi-Family'!AF207</f>
        <v>0.2923339163</v>
      </c>
      <c r="AK220" s="126">
        <f t="shared" si="258"/>
        <v>-20112282.19</v>
      </c>
      <c r="AL220" s="38"/>
      <c r="AM220" s="38"/>
      <c r="AN220" s="38"/>
      <c r="AO220" s="38"/>
      <c r="AP220" s="38"/>
      <c r="AQ220" s="38"/>
      <c r="AR220" s="38"/>
      <c r="AS220" s="38"/>
      <c r="AT220" s="38"/>
      <c r="AU220" s="38"/>
      <c r="AV220" s="38"/>
      <c r="AW220" s="38"/>
      <c r="AX220" s="38"/>
      <c r="AY220" s="38"/>
      <c r="AZ220" s="38"/>
      <c r="BA220" s="38"/>
    </row>
    <row r="221" ht="12.75" customHeight="1">
      <c r="A221" s="36" t="s">
        <v>28</v>
      </c>
      <c r="B221" s="130">
        <v>2020.0</v>
      </c>
      <c r="C221" s="142">
        <v>0.0</v>
      </c>
      <c r="D221" s="142">
        <v>0.0</v>
      </c>
      <c r="E221" s="142">
        <v>0.0</v>
      </c>
      <c r="F221" s="142">
        <v>0.0</v>
      </c>
      <c r="G221" s="142">
        <v>0.0</v>
      </c>
      <c r="H221" s="142">
        <v>0.0</v>
      </c>
      <c r="I221" s="142">
        <v>1.0</v>
      </c>
      <c r="J221" s="142">
        <v>0.0</v>
      </c>
      <c r="K221" s="142">
        <v>1100000.0</v>
      </c>
      <c r="L221" s="142">
        <v>11.0</v>
      </c>
      <c r="M221" s="142">
        <v>182.0</v>
      </c>
      <c r="N221" s="142">
        <v>1.735495E7</v>
      </c>
      <c r="O221" s="142">
        <v>0.0</v>
      </c>
      <c r="P221" s="142">
        <v>0.0</v>
      </c>
      <c r="Q221" s="142">
        <v>0.0</v>
      </c>
      <c r="R221" s="142">
        <v>0.0</v>
      </c>
      <c r="S221" s="142">
        <v>0.0</v>
      </c>
      <c r="T221" s="142">
        <v>0.0</v>
      </c>
      <c r="U221" s="142">
        <v>0.0</v>
      </c>
      <c r="V221" s="142">
        <v>0.0</v>
      </c>
      <c r="W221" s="142">
        <v>0.0</v>
      </c>
      <c r="X221" s="142">
        <v>0.0</v>
      </c>
      <c r="Y221" s="142">
        <v>0.0</v>
      </c>
      <c r="Z221" s="142">
        <v>0.0</v>
      </c>
      <c r="AA221" s="142">
        <v>3.0</v>
      </c>
      <c r="AB221" s="142">
        <v>38.0</v>
      </c>
      <c r="AC221" s="142">
        <v>5237266.0</v>
      </c>
      <c r="AD221" s="146">
        <f t="shared" ref="AD221:AF221" si="266">C221+F221+I221+L221+O221+R221+U221+X221+AA221</f>
        <v>15</v>
      </c>
      <c r="AE221" s="142">
        <f t="shared" si="266"/>
        <v>220</v>
      </c>
      <c r="AF221" s="155">
        <f t="shared" si="266"/>
        <v>23692216</v>
      </c>
      <c r="AG221" s="51">
        <f>AE221-'Multi-Family'!AE208</f>
        <v>207</v>
      </c>
      <c r="AH221" s="52">
        <f>AG221/'Multi-Family'!AE208</f>
        <v>15.92307692</v>
      </c>
      <c r="AI221" s="53">
        <f>AF221-'Multi-Family'!AF208</f>
        <v>22361216</v>
      </c>
      <c r="AJ221" s="52">
        <f>AI221/'Multi-Family'!AF208</f>
        <v>16.80031255</v>
      </c>
      <c r="AK221" s="126">
        <f t="shared" si="258"/>
        <v>2248933.81</v>
      </c>
      <c r="AL221" s="38"/>
      <c r="AM221" s="38"/>
      <c r="AN221" s="38"/>
      <c r="AO221" s="38"/>
      <c r="AP221" s="38"/>
      <c r="AQ221" s="38"/>
      <c r="AR221" s="38"/>
      <c r="AS221" s="38"/>
      <c r="AT221" s="38"/>
      <c r="AU221" s="38"/>
      <c r="AV221" s="38"/>
      <c r="AW221" s="38"/>
      <c r="AX221" s="38"/>
      <c r="AY221" s="38"/>
      <c r="AZ221" s="38"/>
      <c r="BA221" s="38"/>
    </row>
    <row r="222" ht="12.75" customHeight="1">
      <c r="A222" s="36" t="s">
        <v>29</v>
      </c>
      <c r="B222" s="130">
        <v>2020.0</v>
      </c>
      <c r="C222" s="142">
        <v>0.0</v>
      </c>
      <c r="D222" s="142">
        <v>0.0</v>
      </c>
      <c r="E222" s="142">
        <v>0.0</v>
      </c>
      <c r="F222" s="142">
        <v>0.0</v>
      </c>
      <c r="G222" s="142">
        <v>0.0</v>
      </c>
      <c r="H222" s="142">
        <v>0.0</v>
      </c>
      <c r="I222" s="142">
        <v>3.0</v>
      </c>
      <c r="J222" s="142">
        <v>467.0</v>
      </c>
      <c r="K222" s="142">
        <v>3.0532402E7</v>
      </c>
      <c r="L222" s="142">
        <v>12.0</v>
      </c>
      <c r="M222" s="142">
        <v>210.0</v>
      </c>
      <c r="N222" s="142">
        <v>2.314771662E7</v>
      </c>
      <c r="O222" s="142">
        <v>0.0</v>
      </c>
      <c r="P222" s="142">
        <v>0.0</v>
      </c>
      <c r="Q222" s="142">
        <v>0.0</v>
      </c>
      <c r="R222" s="142">
        <v>0.0</v>
      </c>
      <c r="S222" s="142">
        <v>0.0</v>
      </c>
      <c r="T222" s="142">
        <v>0.0</v>
      </c>
      <c r="U222" s="142">
        <v>0.0</v>
      </c>
      <c r="V222" s="142">
        <v>0.0</v>
      </c>
      <c r="W222" s="142">
        <v>0.0</v>
      </c>
      <c r="X222" s="142">
        <v>0.0</v>
      </c>
      <c r="Y222" s="142">
        <v>0.0</v>
      </c>
      <c r="Z222" s="142">
        <v>0.0</v>
      </c>
      <c r="AA222" s="142">
        <v>0.0</v>
      </c>
      <c r="AB222" s="142">
        <v>0.0</v>
      </c>
      <c r="AC222" s="142">
        <v>0.0</v>
      </c>
      <c r="AD222" s="146">
        <f t="shared" ref="AD222:AF222" si="267">C222+F222+I222+L222+O222+R222+U222+X222+AA222</f>
        <v>15</v>
      </c>
      <c r="AE222" s="142">
        <f t="shared" si="267"/>
        <v>677</v>
      </c>
      <c r="AF222" s="155">
        <f t="shared" si="267"/>
        <v>53680118.62</v>
      </c>
      <c r="AG222" s="51">
        <f>AE222-'Multi-Family'!AE209</f>
        <v>495</v>
      </c>
      <c r="AH222" s="52">
        <f>AG222/'Multi-Family'!AE209</f>
        <v>2.71978022</v>
      </c>
      <c r="AI222" s="53">
        <f>AF222-'Multi-Family'!AF209</f>
        <v>41217028.62</v>
      </c>
      <c r="AJ222" s="52">
        <f>AI222/'Multi-Family'!AF209</f>
        <v>3.307127576</v>
      </c>
      <c r="AK222" s="126">
        <f t="shared" si="258"/>
        <v>43465962.43</v>
      </c>
      <c r="AL222" s="38"/>
      <c r="AM222" s="38"/>
      <c r="AN222" s="38"/>
      <c r="AO222" s="38"/>
      <c r="AP222" s="38"/>
      <c r="AQ222" s="38"/>
      <c r="AR222" s="38"/>
      <c r="AS222" s="38"/>
      <c r="AT222" s="38"/>
      <c r="AU222" s="38"/>
      <c r="AV222" s="38"/>
      <c r="AW222" s="38"/>
      <c r="AX222" s="38"/>
      <c r="AY222" s="38"/>
      <c r="AZ222" s="38"/>
      <c r="BA222" s="38"/>
    </row>
    <row r="223" ht="12.75" customHeight="1">
      <c r="A223" s="36" t="s">
        <v>30</v>
      </c>
      <c r="B223" s="130">
        <v>2020.0</v>
      </c>
      <c r="C223" s="142">
        <v>0.0</v>
      </c>
      <c r="D223" s="142">
        <v>0.0</v>
      </c>
      <c r="E223" s="142">
        <v>0.0</v>
      </c>
      <c r="F223" s="142">
        <v>3.0</v>
      </c>
      <c r="G223" s="142">
        <v>3.0</v>
      </c>
      <c r="H223" s="142">
        <v>591000.0</v>
      </c>
      <c r="I223" s="142">
        <v>4.0</v>
      </c>
      <c r="J223" s="142">
        <v>184.0</v>
      </c>
      <c r="K223" s="142">
        <v>1.3814394E7</v>
      </c>
      <c r="L223" s="142">
        <v>1.0</v>
      </c>
      <c r="M223" s="142">
        <v>10.0</v>
      </c>
      <c r="N223" s="142">
        <v>1847403.0</v>
      </c>
      <c r="O223" s="142">
        <v>0.0</v>
      </c>
      <c r="P223" s="142">
        <v>0.0</v>
      </c>
      <c r="Q223" s="142">
        <v>0.0</v>
      </c>
      <c r="R223" s="142">
        <v>0.0</v>
      </c>
      <c r="S223" s="142">
        <v>0.0</v>
      </c>
      <c r="T223" s="142">
        <v>0.0</v>
      </c>
      <c r="U223" s="142">
        <v>0.0</v>
      </c>
      <c r="V223" s="142">
        <v>0.0</v>
      </c>
      <c r="W223" s="142">
        <v>0.0</v>
      </c>
      <c r="X223" s="142">
        <v>0.0</v>
      </c>
      <c r="Y223" s="142">
        <v>0.0</v>
      </c>
      <c r="Z223" s="142">
        <v>0.0</v>
      </c>
      <c r="AA223" s="142">
        <v>0.0</v>
      </c>
      <c r="AB223" s="142">
        <v>0.0</v>
      </c>
      <c r="AC223" s="142">
        <v>0.0</v>
      </c>
      <c r="AD223" s="146">
        <f t="shared" ref="AD223:AF223" si="268">C223+F223+I223+L223+O223+R223+U223+X223+AA223</f>
        <v>8</v>
      </c>
      <c r="AE223" s="142">
        <f t="shared" si="268"/>
        <v>197</v>
      </c>
      <c r="AF223" s="155">
        <f t="shared" si="268"/>
        <v>16252797</v>
      </c>
      <c r="AG223" s="51">
        <f>AE223-'Multi-Family'!AE210</f>
        <v>191</v>
      </c>
      <c r="AH223" s="52">
        <f>AG223/'Multi-Family'!AE210</f>
        <v>31.83333333</v>
      </c>
      <c r="AI223" s="53">
        <f>AF223-'Multi-Family'!AF210</f>
        <v>10768797</v>
      </c>
      <c r="AJ223" s="52">
        <f>AI223/'Multi-Family'!AF210</f>
        <v>1.963675602</v>
      </c>
      <c r="AK223" s="126">
        <f t="shared" si="258"/>
        <v>54234759.43</v>
      </c>
      <c r="AL223" s="38"/>
      <c r="AM223" s="38"/>
      <c r="AN223" s="38"/>
      <c r="AO223" s="38"/>
      <c r="AP223" s="38"/>
      <c r="AQ223" s="38"/>
      <c r="AR223" s="38"/>
      <c r="AS223" s="38"/>
      <c r="AT223" s="38"/>
      <c r="AU223" s="38"/>
      <c r="AV223" s="38"/>
      <c r="AW223" s="38"/>
      <c r="AX223" s="38"/>
      <c r="AY223" s="38"/>
      <c r="AZ223" s="38"/>
      <c r="BA223" s="38"/>
    </row>
    <row r="224" ht="12.75" customHeight="1">
      <c r="A224" s="149" t="s">
        <v>31</v>
      </c>
      <c r="B224" s="133">
        <v>2020.0</v>
      </c>
      <c r="C224" s="135">
        <f t="shared" ref="C224:AF224" si="269">SUM(C212:C223)</f>
        <v>2</v>
      </c>
      <c r="D224" s="135">
        <f t="shared" si="269"/>
        <v>4</v>
      </c>
      <c r="E224" s="136">
        <f t="shared" si="269"/>
        <v>359856</v>
      </c>
      <c r="F224" s="135">
        <f t="shared" si="269"/>
        <v>23</v>
      </c>
      <c r="G224" s="135">
        <f t="shared" si="269"/>
        <v>23</v>
      </c>
      <c r="H224" s="135">
        <f t="shared" si="269"/>
        <v>14909665</v>
      </c>
      <c r="I224" s="134">
        <f t="shared" si="269"/>
        <v>41</v>
      </c>
      <c r="J224" s="135">
        <f t="shared" si="269"/>
        <v>1458</v>
      </c>
      <c r="K224" s="136">
        <f t="shared" si="269"/>
        <v>106532902</v>
      </c>
      <c r="L224" s="134">
        <f t="shared" si="269"/>
        <v>36</v>
      </c>
      <c r="M224" s="135">
        <f t="shared" si="269"/>
        <v>618</v>
      </c>
      <c r="N224" s="136">
        <f t="shared" si="269"/>
        <v>62266073.38</v>
      </c>
      <c r="O224" s="134">
        <f t="shared" si="269"/>
        <v>0</v>
      </c>
      <c r="P224" s="135">
        <f t="shared" si="269"/>
        <v>0</v>
      </c>
      <c r="Q224" s="136">
        <f t="shared" si="269"/>
        <v>0</v>
      </c>
      <c r="R224" s="134">
        <f t="shared" si="269"/>
        <v>0</v>
      </c>
      <c r="S224" s="135">
        <f t="shared" si="269"/>
        <v>0</v>
      </c>
      <c r="T224" s="136">
        <f t="shared" si="269"/>
        <v>0</v>
      </c>
      <c r="U224" s="134">
        <f t="shared" si="269"/>
        <v>0</v>
      </c>
      <c r="V224" s="135">
        <f t="shared" si="269"/>
        <v>0</v>
      </c>
      <c r="W224" s="136">
        <f t="shared" si="269"/>
        <v>0</v>
      </c>
      <c r="X224" s="134">
        <f t="shared" si="269"/>
        <v>0</v>
      </c>
      <c r="Y224" s="135">
        <f t="shared" si="269"/>
        <v>0</v>
      </c>
      <c r="Z224" s="136">
        <f t="shared" si="269"/>
        <v>0</v>
      </c>
      <c r="AA224" s="134">
        <f t="shared" si="269"/>
        <v>5</v>
      </c>
      <c r="AB224" s="135">
        <f t="shared" si="269"/>
        <v>42</v>
      </c>
      <c r="AC224" s="135">
        <f t="shared" si="269"/>
        <v>5845349</v>
      </c>
      <c r="AD224" s="138">
        <f t="shared" si="269"/>
        <v>107</v>
      </c>
      <c r="AE224" s="135">
        <f t="shared" si="269"/>
        <v>2145</v>
      </c>
      <c r="AF224" s="139">
        <f t="shared" si="269"/>
        <v>189913845.4</v>
      </c>
      <c r="AG224" s="54">
        <f>AE224-'Multi-Family'!AE211</f>
        <v>596</v>
      </c>
      <c r="AH224" s="55">
        <f>AG224/'Multi-Family'!AE211</f>
        <v>0.3847643641</v>
      </c>
      <c r="AI224" s="56">
        <f>AF224-'Multi-Family'!AF211</f>
        <v>54234759.43</v>
      </c>
      <c r="AJ224" s="55">
        <f>AI224/'Multi-Family'!AF211</f>
        <v>0.3997282194</v>
      </c>
      <c r="AK224" s="129">
        <f t="shared" ref="AK224:AK225" si="271">AI224</f>
        <v>54234759.43</v>
      </c>
      <c r="AL224" s="38"/>
      <c r="AM224" s="38"/>
      <c r="AN224" s="38"/>
      <c r="AO224" s="38"/>
      <c r="AP224" s="38"/>
      <c r="AQ224" s="38"/>
      <c r="AR224" s="38"/>
      <c r="AS224" s="38"/>
      <c r="AT224" s="38"/>
      <c r="AU224" s="38"/>
      <c r="AV224" s="38"/>
      <c r="AW224" s="38"/>
      <c r="AX224" s="38"/>
      <c r="AY224" s="38"/>
      <c r="AZ224" s="38"/>
      <c r="BA224" s="38"/>
    </row>
    <row r="225" ht="12.75" customHeight="1">
      <c r="A225" s="105" t="s">
        <v>19</v>
      </c>
      <c r="B225" s="130">
        <v>2021.0</v>
      </c>
      <c r="C225" s="142">
        <v>0.0</v>
      </c>
      <c r="D225" s="142">
        <v>0.0</v>
      </c>
      <c r="E225" s="142">
        <v>0.0</v>
      </c>
      <c r="F225" s="142">
        <v>25.0</v>
      </c>
      <c r="G225" s="142">
        <v>25.0</v>
      </c>
      <c r="H225" s="142">
        <v>4000000.0</v>
      </c>
      <c r="I225" s="142">
        <v>7.0</v>
      </c>
      <c r="J225" s="142">
        <v>0.0</v>
      </c>
      <c r="K225" s="142">
        <v>635780.0</v>
      </c>
      <c r="L225" s="142">
        <v>0.0</v>
      </c>
      <c r="M225" s="142">
        <v>0.0</v>
      </c>
      <c r="N225" s="142">
        <v>0.0</v>
      </c>
      <c r="O225" s="142">
        <v>0.0</v>
      </c>
      <c r="P225" s="142">
        <v>0.0</v>
      </c>
      <c r="Q225" s="142">
        <v>0.0</v>
      </c>
      <c r="R225" s="142">
        <v>0.0</v>
      </c>
      <c r="S225" s="142">
        <v>0.0</v>
      </c>
      <c r="T225" s="142">
        <v>0.0</v>
      </c>
      <c r="U225" s="142">
        <v>0.0</v>
      </c>
      <c r="V225" s="142">
        <v>0.0</v>
      </c>
      <c r="W225" s="142">
        <v>0.0</v>
      </c>
      <c r="X225" s="142">
        <v>0.0</v>
      </c>
      <c r="Y225" s="142">
        <v>0.0</v>
      </c>
      <c r="Z225" s="142">
        <v>0.0</v>
      </c>
      <c r="AA225" s="142">
        <v>0.0</v>
      </c>
      <c r="AB225" s="142">
        <v>0.0</v>
      </c>
      <c r="AC225" s="142">
        <v>0.0</v>
      </c>
      <c r="AD225" s="146">
        <f t="shared" ref="AD225:AF225" si="270">C225+F225+I225+L225+O225+R225+U225+X225+AA225</f>
        <v>32</v>
      </c>
      <c r="AE225" s="142">
        <f t="shared" si="270"/>
        <v>25</v>
      </c>
      <c r="AF225" s="155">
        <f t="shared" si="270"/>
        <v>4635780</v>
      </c>
      <c r="AG225" s="51">
        <f>AE225-'Multi-Family'!AE212</f>
        <v>-61</v>
      </c>
      <c r="AH225" s="52">
        <v>1.0</v>
      </c>
      <c r="AI225" s="53">
        <f>AF225-'Multi-Family'!AF212</f>
        <v>-5786088</v>
      </c>
      <c r="AJ225" s="52">
        <v>1.0</v>
      </c>
      <c r="AK225" s="126">
        <f t="shared" si="271"/>
        <v>-5786088</v>
      </c>
      <c r="AL225" s="38"/>
      <c r="AM225" s="37">
        <f t="array" ref="AM225:AX226">TRANSPOSE(AE225:AF236)</f>
        <v>25</v>
      </c>
      <c r="AN225" s="37">
        <v>6.0</v>
      </c>
      <c r="AO225" s="37">
        <v>180.0</v>
      </c>
      <c r="AP225" s="37">
        <v>12.0</v>
      </c>
      <c r="AQ225" s="37">
        <v>256.0</v>
      </c>
      <c r="AR225" s="37">
        <v>107.0</v>
      </c>
      <c r="AS225" s="37">
        <v>213.0</v>
      </c>
      <c r="AT225" s="37">
        <v>8.0</v>
      </c>
      <c r="AU225" s="37">
        <v>755.0</v>
      </c>
      <c r="AV225" s="37">
        <v>440.0</v>
      </c>
      <c r="AW225" s="37">
        <v>116.0</v>
      </c>
      <c r="AX225" s="37">
        <v>151.0</v>
      </c>
      <c r="AY225" s="38"/>
      <c r="AZ225" s="38"/>
      <c r="BA225" s="38"/>
    </row>
    <row r="226" ht="12.75" customHeight="1">
      <c r="A226" s="36" t="s">
        <v>20</v>
      </c>
      <c r="B226" s="130">
        <v>2021.0</v>
      </c>
      <c r="C226" s="142">
        <v>0.0</v>
      </c>
      <c r="D226" s="142">
        <v>0.0</v>
      </c>
      <c r="E226" s="142">
        <v>0.0</v>
      </c>
      <c r="F226" s="142">
        <v>0.0</v>
      </c>
      <c r="G226" s="142">
        <v>0.0</v>
      </c>
      <c r="H226" s="142">
        <v>0.0</v>
      </c>
      <c r="I226" s="142">
        <v>2.0</v>
      </c>
      <c r="J226" s="142">
        <v>4.0</v>
      </c>
      <c r="K226" s="142">
        <v>201556.0</v>
      </c>
      <c r="L226" s="142">
        <v>0.0</v>
      </c>
      <c r="M226" s="142">
        <v>0.0</v>
      </c>
      <c r="N226" s="142">
        <v>0.0</v>
      </c>
      <c r="O226" s="142">
        <v>1.0</v>
      </c>
      <c r="P226" s="142">
        <v>2.0</v>
      </c>
      <c r="Q226" s="142">
        <v>396000.0</v>
      </c>
      <c r="R226" s="142">
        <v>0.0</v>
      </c>
      <c r="S226" s="142">
        <v>0.0</v>
      </c>
      <c r="T226" s="142">
        <v>0.0</v>
      </c>
      <c r="U226" s="142">
        <v>0.0</v>
      </c>
      <c r="V226" s="142">
        <v>0.0</v>
      </c>
      <c r="W226" s="142">
        <v>0.0</v>
      </c>
      <c r="X226" s="142">
        <v>0.0</v>
      </c>
      <c r="Y226" s="142">
        <v>0.0</v>
      </c>
      <c r="Z226" s="142">
        <v>0.0</v>
      </c>
      <c r="AA226" s="142">
        <v>0.0</v>
      </c>
      <c r="AB226" s="142">
        <v>0.0</v>
      </c>
      <c r="AC226" s="142">
        <v>0.0</v>
      </c>
      <c r="AD226" s="146">
        <f t="shared" ref="AD226:AF226" si="272">C226+F226+I226+L226+O226+R226+U226+X226+AA226</f>
        <v>3</v>
      </c>
      <c r="AE226" s="142">
        <f t="shared" si="272"/>
        <v>6</v>
      </c>
      <c r="AF226" s="155">
        <f t="shared" si="272"/>
        <v>597556</v>
      </c>
      <c r="AG226" s="51">
        <f>AE226-'Multi-Family'!AE213</f>
        <v>-100</v>
      </c>
      <c r="AH226" s="52">
        <f>AG226/'Multi-Family'!AE213</f>
        <v>-0.9433962264</v>
      </c>
      <c r="AI226" s="53">
        <f>AF226-'Multi-Family'!AF213</f>
        <v>-10251247</v>
      </c>
      <c r="AJ226" s="52">
        <f>AI226/'Multi-Family'!AF213</f>
        <v>-0.9449196377</v>
      </c>
      <c r="AK226" s="126">
        <f t="shared" ref="AK226:AK236" si="274">AK225+AI226</f>
        <v>-16037335</v>
      </c>
      <c r="AL226" s="38"/>
      <c r="AM226" s="37">
        <v>4635780.0</v>
      </c>
      <c r="AN226" s="37">
        <v>597556.0</v>
      </c>
      <c r="AO226" s="37">
        <v>8473588.0</v>
      </c>
      <c r="AP226" s="37">
        <v>1868662.0</v>
      </c>
      <c r="AQ226" s="37">
        <v>1.964722607E7</v>
      </c>
      <c r="AR226" s="37">
        <v>1.0608366E7</v>
      </c>
      <c r="AS226" s="37">
        <v>3.833733152E7</v>
      </c>
      <c r="AT226" s="37">
        <v>1207916.0</v>
      </c>
      <c r="AU226" s="37">
        <v>6.6309714E7</v>
      </c>
      <c r="AV226" s="37">
        <v>2.9761419E7</v>
      </c>
      <c r="AW226" s="37">
        <v>9730614.0</v>
      </c>
      <c r="AX226" s="37">
        <v>1.7109075E7</v>
      </c>
      <c r="AY226" s="38"/>
      <c r="AZ226" s="38"/>
      <c r="BA226" s="38"/>
    </row>
    <row r="227" ht="12.75" customHeight="1">
      <c r="A227" s="36" t="s">
        <v>21</v>
      </c>
      <c r="B227" s="130">
        <v>2021.0</v>
      </c>
      <c r="C227" s="142">
        <v>0.0</v>
      </c>
      <c r="D227" s="142">
        <v>0.0</v>
      </c>
      <c r="E227" s="142">
        <v>0.0</v>
      </c>
      <c r="F227" s="142">
        <v>3.0</v>
      </c>
      <c r="G227" s="142">
        <v>3.0</v>
      </c>
      <c r="H227" s="142">
        <v>590100.0</v>
      </c>
      <c r="I227" s="142">
        <v>2.0</v>
      </c>
      <c r="J227" s="142">
        <v>175.0</v>
      </c>
      <c r="K227" s="142">
        <v>7883488.0</v>
      </c>
      <c r="L227" s="142">
        <v>0.0</v>
      </c>
      <c r="M227" s="142">
        <v>0.0</v>
      </c>
      <c r="N227" s="142">
        <v>0.0</v>
      </c>
      <c r="O227" s="142">
        <v>1.0</v>
      </c>
      <c r="P227" s="142">
        <v>2.0</v>
      </c>
      <c r="Q227" s="142">
        <v>0.0</v>
      </c>
      <c r="R227" s="142">
        <v>0.0</v>
      </c>
      <c r="S227" s="142">
        <v>0.0</v>
      </c>
      <c r="T227" s="142">
        <v>0.0</v>
      </c>
      <c r="U227" s="142">
        <v>0.0</v>
      </c>
      <c r="V227" s="142">
        <v>0.0</v>
      </c>
      <c r="W227" s="142">
        <v>0.0</v>
      </c>
      <c r="X227" s="142">
        <v>0.0</v>
      </c>
      <c r="Y227" s="142">
        <v>0.0</v>
      </c>
      <c r="Z227" s="142">
        <v>0.0</v>
      </c>
      <c r="AA227" s="142">
        <v>0.0</v>
      </c>
      <c r="AB227" s="142">
        <v>0.0</v>
      </c>
      <c r="AC227" s="142">
        <v>0.0</v>
      </c>
      <c r="AD227" s="146">
        <f t="shared" ref="AD227:AF227" si="273">C227+F227+I227+L227+O227+R227+U227+X227+AA227</f>
        <v>6</v>
      </c>
      <c r="AE227" s="142">
        <f t="shared" si="273"/>
        <v>180</v>
      </c>
      <c r="AF227" s="155">
        <f t="shared" si="273"/>
        <v>8473588</v>
      </c>
      <c r="AG227" s="51">
        <f>AE227-'Multi-Family'!AE214</f>
        <v>137</v>
      </c>
      <c r="AH227" s="52">
        <f>AG227/'Multi-Family'!AE214</f>
        <v>3.186046512</v>
      </c>
      <c r="AI227" s="53">
        <f>AF227-'Multi-Family'!AF214</f>
        <v>3022869</v>
      </c>
      <c r="AJ227" s="52">
        <f>AI227/'Multi-Family'!AF214</f>
        <v>0.5545816983</v>
      </c>
      <c r="AK227" s="126">
        <f t="shared" si="274"/>
        <v>-13014466</v>
      </c>
      <c r="AL227" s="38"/>
      <c r="AM227" s="57">
        <f t="shared" ref="AM227:AX227" si="275">AM226/$AM$150</f>
        <v>4.63578</v>
      </c>
      <c r="AN227" s="57">
        <f t="shared" si="275"/>
        <v>0.597556</v>
      </c>
      <c r="AO227" s="57">
        <f t="shared" si="275"/>
        <v>8.473588</v>
      </c>
      <c r="AP227" s="57">
        <f t="shared" si="275"/>
        <v>1.868662</v>
      </c>
      <c r="AQ227" s="57">
        <f t="shared" si="275"/>
        <v>19.64722607</v>
      </c>
      <c r="AR227" s="57">
        <f t="shared" si="275"/>
        <v>10.608366</v>
      </c>
      <c r="AS227" s="57">
        <f t="shared" si="275"/>
        <v>38.33733152</v>
      </c>
      <c r="AT227" s="57">
        <f t="shared" si="275"/>
        <v>1.207916</v>
      </c>
      <c r="AU227" s="57">
        <f t="shared" si="275"/>
        <v>66.309714</v>
      </c>
      <c r="AV227" s="57">
        <f t="shared" si="275"/>
        <v>29.761419</v>
      </c>
      <c r="AW227" s="57">
        <f t="shared" si="275"/>
        <v>9.730614</v>
      </c>
      <c r="AX227" s="57">
        <f t="shared" si="275"/>
        <v>17.109075</v>
      </c>
      <c r="AY227" s="38"/>
      <c r="AZ227" s="38"/>
      <c r="BA227" s="38"/>
    </row>
    <row r="228" ht="12.75" customHeight="1">
      <c r="A228" s="36" t="s">
        <v>22</v>
      </c>
      <c r="B228" s="130">
        <v>2021.0</v>
      </c>
      <c r="C228" s="142">
        <v>1.0</v>
      </c>
      <c r="D228" s="142">
        <v>2.0</v>
      </c>
      <c r="E228" s="142">
        <v>388662.0</v>
      </c>
      <c r="F228" s="142">
        <v>8.0</v>
      </c>
      <c r="G228" s="142">
        <v>8.0</v>
      </c>
      <c r="H228" s="142">
        <v>1480000.0</v>
      </c>
      <c r="I228" s="142">
        <v>0.0</v>
      </c>
      <c r="J228" s="142">
        <v>0.0</v>
      </c>
      <c r="K228" s="142">
        <v>0.0</v>
      </c>
      <c r="L228" s="142">
        <v>0.0</v>
      </c>
      <c r="M228" s="142">
        <v>0.0</v>
      </c>
      <c r="N228" s="142">
        <v>0.0</v>
      </c>
      <c r="O228" s="142">
        <v>1.0</v>
      </c>
      <c r="P228" s="142">
        <v>2.0</v>
      </c>
      <c r="Q228" s="142">
        <v>0.0</v>
      </c>
      <c r="R228" s="142">
        <v>0.0</v>
      </c>
      <c r="S228" s="142">
        <v>0.0</v>
      </c>
      <c r="T228" s="142">
        <v>0.0</v>
      </c>
      <c r="U228" s="142">
        <v>0.0</v>
      </c>
      <c r="V228" s="142">
        <v>0.0</v>
      </c>
      <c r="W228" s="142">
        <v>0.0</v>
      </c>
      <c r="X228" s="142">
        <v>0.0</v>
      </c>
      <c r="Y228" s="142">
        <v>0.0</v>
      </c>
      <c r="Z228" s="142">
        <v>0.0</v>
      </c>
      <c r="AA228" s="142">
        <v>0.0</v>
      </c>
      <c r="AB228" s="142">
        <v>0.0</v>
      </c>
      <c r="AC228" s="142">
        <v>0.0</v>
      </c>
      <c r="AD228" s="146">
        <f t="shared" ref="AD228:AF228" si="276">C228+F228+I228+L228+O228+R228+U228+X228+AA228</f>
        <v>10</v>
      </c>
      <c r="AE228" s="142">
        <f t="shared" si="276"/>
        <v>12</v>
      </c>
      <c r="AF228" s="155">
        <f t="shared" si="276"/>
        <v>1868662</v>
      </c>
      <c r="AG228" s="51">
        <f>AE228-'Multi-Family'!AE215</f>
        <v>-291</v>
      </c>
      <c r="AH228" s="52">
        <f>AG228/'Multi-Family'!AE215</f>
        <v>-0.9603960396</v>
      </c>
      <c r="AI228" s="53">
        <f>AF228-'Multi-Family'!AF215</f>
        <v>-22607417</v>
      </c>
      <c r="AJ228" s="52">
        <f>AI228/'Multi-Family'!AF215</f>
        <v>-0.9236535394</v>
      </c>
      <c r="AK228" s="126">
        <f t="shared" si="274"/>
        <v>-35621883</v>
      </c>
      <c r="AL228" s="38"/>
      <c r="AM228" s="38"/>
      <c r="AN228" s="38"/>
      <c r="AO228" s="38"/>
      <c r="AP228" s="38"/>
      <c r="AQ228" s="38"/>
      <c r="AR228" s="38"/>
      <c r="AS228" s="38"/>
      <c r="AT228" s="38"/>
      <c r="AU228" s="38"/>
      <c r="AV228" s="38"/>
      <c r="AW228" s="38"/>
      <c r="AX228" s="38"/>
      <c r="AY228" s="38"/>
      <c r="AZ228" s="38"/>
      <c r="BA228" s="38"/>
    </row>
    <row r="229" ht="12.75" customHeight="1">
      <c r="A229" s="36" t="s">
        <v>23</v>
      </c>
      <c r="B229" s="130">
        <v>2021.0</v>
      </c>
      <c r="C229" s="142">
        <v>0.0</v>
      </c>
      <c r="D229" s="142">
        <v>0.0</v>
      </c>
      <c r="E229" s="142">
        <v>0.0</v>
      </c>
      <c r="F229" s="142">
        <v>0.0</v>
      </c>
      <c r="G229" s="142">
        <v>0.0</v>
      </c>
      <c r="H229" s="142">
        <v>0.0</v>
      </c>
      <c r="I229" s="142">
        <v>3.0</v>
      </c>
      <c r="J229" s="142">
        <v>124.0</v>
      </c>
      <c r="K229" s="142">
        <v>8399757.0</v>
      </c>
      <c r="L229" s="142">
        <v>5.0</v>
      </c>
      <c r="M229" s="142">
        <v>130.0</v>
      </c>
      <c r="N229" s="142">
        <v>1.0722469069999998E7</v>
      </c>
      <c r="O229" s="142">
        <v>1.0</v>
      </c>
      <c r="P229" s="142">
        <v>2.0</v>
      </c>
      <c r="Q229" s="142">
        <v>525000.0</v>
      </c>
      <c r="R229" s="142">
        <v>0.0</v>
      </c>
      <c r="S229" s="142">
        <v>0.0</v>
      </c>
      <c r="T229" s="142">
        <v>0.0</v>
      </c>
      <c r="U229" s="142">
        <v>0.0</v>
      </c>
      <c r="V229" s="142">
        <v>0.0</v>
      </c>
      <c r="W229" s="142">
        <v>0.0</v>
      </c>
      <c r="X229" s="142">
        <v>0.0</v>
      </c>
      <c r="Y229" s="142">
        <v>0.0</v>
      </c>
      <c r="Z229" s="142">
        <v>0.0</v>
      </c>
      <c r="AA229" s="142">
        <v>0.0</v>
      </c>
      <c r="AB229" s="142">
        <v>0.0</v>
      </c>
      <c r="AC229" s="142">
        <v>0.0</v>
      </c>
      <c r="AD229" s="146">
        <f t="shared" ref="AD229:AF229" si="277">C229+F229+I229+L229+O229+R229+U229+X229+AA229</f>
        <v>9</v>
      </c>
      <c r="AE229" s="142">
        <f t="shared" si="277"/>
        <v>256</v>
      </c>
      <c r="AF229" s="155">
        <f t="shared" si="277"/>
        <v>19647226.07</v>
      </c>
      <c r="AG229" s="51">
        <f>AE229-'Multi-Family'!AE216</f>
        <v>253</v>
      </c>
      <c r="AH229" s="52">
        <f>AG229/'Multi-Family'!AE216</f>
        <v>84.33333333</v>
      </c>
      <c r="AI229" s="53">
        <f>AF229-'Multi-Family'!AF216</f>
        <v>14511435.07</v>
      </c>
      <c r="AJ229" s="52">
        <f>AI229/'Multi-Family'!AF216</f>
        <v>2.825550158</v>
      </c>
      <c r="AK229" s="126">
        <f t="shared" si="274"/>
        <v>-21110447.93</v>
      </c>
      <c r="AL229" s="38"/>
      <c r="AM229" s="38"/>
      <c r="AN229" s="38"/>
      <c r="AO229" s="38"/>
      <c r="AP229" s="38"/>
      <c r="AQ229" s="38"/>
      <c r="AR229" s="38"/>
      <c r="AS229" s="38"/>
      <c r="AT229" s="38"/>
      <c r="AU229" s="38"/>
      <c r="AV229" s="38"/>
      <c r="AW229" s="38"/>
      <c r="AX229" s="38"/>
      <c r="AY229" s="38"/>
      <c r="AZ229" s="38"/>
      <c r="BA229" s="38"/>
    </row>
    <row r="230" ht="12.75" customHeight="1">
      <c r="A230" s="36" t="s">
        <v>32</v>
      </c>
      <c r="B230" s="130">
        <v>2021.0</v>
      </c>
      <c r="C230" s="142">
        <v>0.0</v>
      </c>
      <c r="D230" s="142">
        <v>0.0</v>
      </c>
      <c r="E230" s="142">
        <v>0.0</v>
      </c>
      <c r="F230" s="142">
        <v>0.0</v>
      </c>
      <c r="G230" s="142">
        <v>0.0</v>
      </c>
      <c r="H230" s="142">
        <v>0.0</v>
      </c>
      <c r="I230" s="142">
        <v>1.0</v>
      </c>
      <c r="J230" s="142">
        <v>55.0</v>
      </c>
      <c r="K230" s="142">
        <v>2865866.0</v>
      </c>
      <c r="L230" s="142">
        <v>15.0</v>
      </c>
      <c r="M230" s="142">
        <v>52.0</v>
      </c>
      <c r="N230" s="142">
        <v>7742500.0</v>
      </c>
      <c r="O230" s="142">
        <v>0.0</v>
      </c>
      <c r="P230" s="142">
        <v>0.0</v>
      </c>
      <c r="Q230" s="142">
        <v>0.0</v>
      </c>
      <c r="R230" s="142">
        <v>0.0</v>
      </c>
      <c r="S230" s="142">
        <v>0.0</v>
      </c>
      <c r="T230" s="142">
        <v>0.0</v>
      </c>
      <c r="U230" s="142">
        <v>0.0</v>
      </c>
      <c r="V230" s="142">
        <v>0.0</v>
      </c>
      <c r="W230" s="142">
        <v>0.0</v>
      </c>
      <c r="X230" s="142">
        <v>0.0</v>
      </c>
      <c r="Y230" s="142">
        <v>0.0</v>
      </c>
      <c r="Z230" s="142">
        <v>0.0</v>
      </c>
      <c r="AA230" s="142">
        <v>0.0</v>
      </c>
      <c r="AB230" s="142">
        <v>0.0</v>
      </c>
      <c r="AC230" s="142">
        <v>0.0</v>
      </c>
      <c r="AD230" s="146">
        <f t="shared" ref="AD230:AF230" si="278">C230+F230+I230+L230+O230+R230+U230+X230+AA230</f>
        <v>16</v>
      </c>
      <c r="AE230" s="142">
        <f t="shared" si="278"/>
        <v>107</v>
      </c>
      <c r="AF230" s="155">
        <f t="shared" si="278"/>
        <v>10608366</v>
      </c>
      <c r="AG230" s="51">
        <f>AE230-'Multi-Family'!AE217</f>
        <v>-62</v>
      </c>
      <c r="AH230" s="52">
        <f>AG230/'Multi-Family'!AE217</f>
        <v>-0.3668639053</v>
      </c>
      <c r="AI230" s="53">
        <f>AF230-'Multi-Family'!AF217</f>
        <v>-1322782.76</v>
      </c>
      <c r="AJ230" s="52">
        <f>AI230/'Multi-Family'!AF217</f>
        <v>-0.1108680133</v>
      </c>
      <c r="AK230" s="126">
        <f t="shared" si="274"/>
        <v>-22433230.69</v>
      </c>
      <c r="AL230" s="38"/>
      <c r="AM230" s="38"/>
      <c r="AN230" s="38"/>
      <c r="AO230" s="38"/>
      <c r="AP230" s="38"/>
      <c r="AQ230" s="38"/>
      <c r="AR230" s="38"/>
      <c r="AS230" s="38"/>
      <c r="AT230" s="38"/>
      <c r="AU230" s="38"/>
      <c r="AV230" s="38"/>
      <c r="AW230" s="38"/>
      <c r="AX230" s="38"/>
      <c r="AY230" s="38"/>
      <c r="AZ230" s="38"/>
      <c r="BA230" s="38"/>
    </row>
    <row r="231" ht="12.75" customHeight="1">
      <c r="A231" s="36" t="s">
        <v>25</v>
      </c>
      <c r="B231" s="130">
        <v>2021.0</v>
      </c>
      <c r="C231" s="142">
        <v>0.0</v>
      </c>
      <c r="D231" s="142">
        <v>0.0</v>
      </c>
      <c r="E231" s="142">
        <v>0.0</v>
      </c>
      <c r="F231" s="142">
        <v>4.0</v>
      </c>
      <c r="G231" s="142">
        <v>4.0</v>
      </c>
      <c r="H231" s="142">
        <v>770000.0</v>
      </c>
      <c r="I231" s="142">
        <v>3.0</v>
      </c>
      <c r="J231" s="142">
        <v>102.0</v>
      </c>
      <c r="K231" s="142">
        <v>6205974.0</v>
      </c>
      <c r="L231" s="142">
        <v>14.0</v>
      </c>
      <c r="M231" s="142">
        <v>107.0</v>
      </c>
      <c r="N231" s="142">
        <v>3.1361357520000003E7</v>
      </c>
      <c r="O231" s="142">
        <v>0.0</v>
      </c>
      <c r="P231" s="142">
        <v>0.0</v>
      </c>
      <c r="Q231" s="142">
        <v>0.0</v>
      </c>
      <c r="R231" s="142">
        <v>0.0</v>
      </c>
      <c r="S231" s="142">
        <v>0.0</v>
      </c>
      <c r="T231" s="142">
        <v>0.0</v>
      </c>
      <c r="U231" s="142">
        <v>0.0</v>
      </c>
      <c r="V231" s="142">
        <v>0.0</v>
      </c>
      <c r="W231" s="142">
        <v>0.0</v>
      </c>
      <c r="X231" s="142">
        <v>0.0</v>
      </c>
      <c r="Y231" s="142">
        <v>0.0</v>
      </c>
      <c r="Z231" s="142">
        <v>0.0</v>
      </c>
      <c r="AA231" s="142">
        <v>0.0</v>
      </c>
      <c r="AB231" s="142">
        <v>0.0</v>
      </c>
      <c r="AC231" s="142">
        <v>0.0</v>
      </c>
      <c r="AD231" s="146">
        <f t="shared" ref="AD231:AF231" si="279">C231+F231+I231+L231+O231+R231+U231+X231+AA231</f>
        <v>21</v>
      </c>
      <c r="AE231" s="142">
        <f t="shared" si="279"/>
        <v>213</v>
      </c>
      <c r="AF231" s="155">
        <f t="shared" si="279"/>
        <v>38337331.52</v>
      </c>
      <c r="AG231" s="51">
        <f>AE231-'Multi-Family'!AE218</f>
        <v>211</v>
      </c>
      <c r="AH231" s="52">
        <f>AG231/'Multi-Family'!AE218</f>
        <v>105.5</v>
      </c>
      <c r="AI231" s="53">
        <f>AF231-'Multi-Family'!AF218</f>
        <v>38140701.52</v>
      </c>
      <c r="AJ231" s="52">
        <f>AI231/'Multi-Family'!AF218</f>
        <v>193.9719347</v>
      </c>
      <c r="AK231" s="126">
        <f t="shared" si="274"/>
        <v>15707470.83</v>
      </c>
      <c r="AL231" s="38"/>
      <c r="AM231" s="38"/>
      <c r="AN231" s="38"/>
      <c r="AO231" s="38"/>
      <c r="AP231" s="38"/>
      <c r="AQ231" s="38"/>
      <c r="AR231" s="38"/>
      <c r="AS231" s="38"/>
      <c r="AT231" s="38"/>
      <c r="AU231" s="38"/>
      <c r="AV231" s="38"/>
      <c r="AW231" s="38"/>
      <c r="AX231" s="38"/>
      <c r="AY231" s="38"/>
      <c r="AZ231" s="38"/>
      <c r="BA231" s="38"/>
    </row>
    <row r="232" ht="12.75" customHeight="1">
      <c r="A232" s="36" t="s">
        <v>26</v>
      </c>
      <c r="B232" s="130">
        <v>2021.0</v>
      </c>
      <c r="C232" s="142">
        <v>0.0</v>
      </c>
      <c r="D232" s="142">
        <v>0.0</v>
      </c>
      <c r="E232" s="142">
        <v>0.0</v>
      </c>
      <c r="F232" s="142">
        <v>0.0</v>
      </c>
      <c r="G232" s="142">
        <v>0.0</v>
      </c>
      <c r="H232" s="142">
        <v>0.0</v>
      </c>
      <c r="I232" s="142">
        <v>1.0</v>
      </c>
      <c r="J232" s="142">
        <v>2.0</v>
      </c>
      <c r="K232" s="142">
        <v>517916.0</v>
      </c>
      <c r="L232" s="142">
        <v>1.0</v>
      </c>
      <c r="M232" s="142">
        <v>6.0</v>
      </c>
      <c r="N232" s="142">
        <v>690000.0</v>
      </c>
      <c r="O232" s="142">
        <v>0.0</v>
      </c>
      <c r="P232" s="142">
        <v>0.0</v>
      </c>
      <c r="Q232" s="142">
        <v>0.0</v>
      </c>
      <c r="R232" s="142">
        <v>0.0</v>
      </c>
      <c r="S232" s="142">
        <v>0.0</v>
      </c>
      <c r="T232" s="142">
        <v>0.0</v>
      </c>
      <c r="U232" s="142">
        <v>0.0</v>
      </c>
      <c r="V232" s="142">
        <v>0.0</v>
      </c>
      <c r="W232" s="142">
        <v>0.0</v>
      </c>
      <c r="X232" s="142">
        <v>0.0</v>
      </c>
      <c r="Y232" s="142">
        <v>0.0</v>
      </c>
      <c r="Z232" s="142">
        <v>0.0</v>
      </c>
      <c r="AA232" s="142">
        <v>0.0</v>
      </c>
      <c r="AB232" s="142">
        <v>0.0</v>
      </c>
      <c r="AC232" s="142">
        <v>0.0</v>
      </c>
      <c r="AD232" s="146">
        <f t="shared" ref="AD232:AF232" si="280">C232+F232+I232+L232+O232+R232+U232+X232+AA232</f>
        <v>2</v>
      </c>
      <c r="AE232" s="142">
        <f t="shared" si="280"/>
        <v>8</v>
      </c>
      <c r="AF232" s="155">
        <f t="shared" si="280"/>
        <v>1207916</v>
      </c>
      <c r="AG232" s="51">
        <f>AE232-'Multi-Family'!AE219</f>
        <v>-34</v>
      </c>
      <c r="AH232" s="52">
        <f>AG232/'Multi-Family'!AE219</f>
        <v>-0.8095238095</v>
      </c>
      <c r="AI232" s="53">
        <f>AF232-'Multi-Family'!AF219</f>
        <v>-1883905</v>
      </c>
      <c r="AJ232" s="52">
        <f>AI232/'Multi-Family'!AF219</f>
        <v>-0.6093189095</v>
      </c>
      <c r="AK232" s="126">
        <f t="shared" si="274"/>
        <v>13823565.83</v>
      </c>
      <c r="AL232" s="38"/>
      <c r="AM232" s="38"/>
      <c r="AN232" s="38"/>
      <c r="AO232" s="38"/>
      <c r="AP232" s="38"/>
      <c r="AQ232" s="38"/>
      <c r="AR232" s="38"/>
      <c r="AS232" s="38"/>
      <c r="AT232" s="38"/>
      <c r="AU232" s="38"/>
      <c r="AV232" s="38"/>
      <c r="AW232" s="38"/>
      <c r="AX232" s="38"/>
      <c r="AY232" s="38"/>
      <c r="AZ232" s="38"/>
      <c r="BA232" s="38"/>
    </row>
    <row r="233" ht="12.75" customHeight="1">
      <c r="A233" s="36" t="s">
        <v>27</v>
      </c>
      <c r="B233" s="130">
        <v>2021.0</v>
      </c>
      <c r="C233" s="142">
        <v>0.0</v>
      </c>
      <c r="D233" s="142">
        <v>0.0</v>
      </c>
      <c r="E233" s="142">
        <v>0.0</v>
      </c>
      <c r="F233" s="142">
        <v>0.0</v>
      </c>
      <c r="G233" s="142">
        <v>0.0</v>
      </c>
      <c r="H233" s="142">
        <v>0.0</v>
      </c>
      <c r="I233" s="142">
        <v>27.0</v>
      </c>
      <c r="J233" s="142">
        <v>641.0</v>
      </c>
      <c r="K233" s="142">
        <v>5.0907071E7</v>
      </c>
      <c r="L233" s="142">
        <v>6.0</v>
      </c>
      <c r="M233" s="142">
        <v>114.0</v>
      </c>
      <c r="N233" s="142">
        <v>1.5402643E7</v>
      </c>
      <c r="O233" s="142">
        <v>0.0</v>
      </c>
      <c r="P233" s="142">
        <v>0.0</v>
      </c>
      <c r="Q233" s="142">
        <v>0.0</v>
      </c>
      <c r="R233" s="142">
        <v>0.0</v>
      </c>
      <c r="S233" s="142">
        <v>0.0</v>
      </c>
      <c r="T233" s="142">
        <v>0.0</v>
      </c>
      <c r="U233" s="142">
        <v>0.0</v>
      </c>
      <c r="V233" s="142">
        <v>0.0</v>
      </c>
      <c r="W233" s="142">
        <v>0.0</v>
      </c>
      <c r="X233" s="142">
        <v>0.0</v>
      </c>
      <c r="Y233" s="142">
        <v>0.0</v>
      </c>
      <c r="Z233" s="142">
        <v>0.0</v>
      </c>
      <c r="AA233" s="142">
        <v>0.0</v>
      </c>
      <c r="AB233" s="142">
        <v>0.0</v>
      </c>
      <c r="AC233" s="142">
        <v>0.0</v>
      </c>
      <c r="AD233" s="146">
        <f t="shared" ref="AD233:AF233" si="281">C233+F233+I233+L233+O233+R233+U233+X233+AA233</f>
        <v>33</v>
      </c>
      <c r="AE233" s="142">
        <f t="shared" si="281"/>
        <v>755</v>
      </c>
      <c r="AF233" s="155">
        <f t="shared" si="281"/>
        <v>66309714</v>
      </c>
      <c r="AG233" s="51">
        <f>AE233-'Multi-Family'!AE220</f>
        <v>458</v>
      </c>
      <c r="AH233" s="52">
        <f>AG233/'Multi-Family'!AE220</f>
        <v>1.542087542</v>
      </c>
      <c r="AI233" s="53">
        <f>AF233-'Multi-Family'!AF220</f>
        <v>41573860</v>
      </c>
      <c r="AJ233" s="52">
        <f>AI233/'Multi-Family'!AF220</f>
        <v>1.68071254</v>
      </c>
      <c r="AK233" s="126">
        <f t="shared" si="274"/>
        <v>55397425.83</v>
      </c>
      <c r="AL233" s="38"/>
      <c r="AM233" s="38"/>
      <c r="AN233" s="38"/>
      <c r="AO233" s="38"/>
      <c r="AP233" s="38"/>
      <c r="AQ233" s="38"/>
      <c r="AR233" s="38"/>
      <c r="AS233" s="38"/>
      <c r="AT233" s="38"/>
      <c r="AU233" s="38"/>
      <c r="AV233" s="38"/>
      <c r="AW233" s="38"/>
      <c r="AX233" s="38"/>
      <c r="AY233" s="38"/>
      <c r="AZ233" s="38"/>
      <c r="BA233" s="38"/>
    </row>
    <row r="234" ht="12.75" customHeight="1">
      <c r="A234" s="36" t="s">
        <v>28</v>
      </c>
      <c r="B234" s="130">
        <v>2021.0</v>
      </c>
      <c r="C234" s="142">
        <v>0.0</v>
      </c>
      <c r="D234" s="142">
        <v>0.0</v>
      </c>
      <c r="E234" s="142">
        <v>0.0</v>
      </c>
      <c r="F234" s="142">
        <v>0.0</v>
      </c>
      <c r="G234" s="142">
        <v>0.0</v>
      </c>
      <c r="H234" s="142">
        <v>0.0</v>
      </c>
      <c r="I234" s="142">
        <v>10.0</v>
      </c>
      <c r="J234" s="142">
        <v>318.0</v>
      </c>
      <c r="K234" s="142">
        <v>1.4522729E7</v>
      </c>
      <c r="L234" s="142">
        <v>6.0</v>
      </c>
      <c r="M234" s="142">
        <v>122.0</v>
      </c>
      <c r="N234" s="142">
        <v>1.523869E7</v>
      </c>
      <c r="O234" s="142">
        <v>0.0</v>
      </c>
      <c r="P234" s="142">
        <v>0.0</v>
      </c>
      <c r="Q234" s="142">
        <v>0.0</v>
      </c>
      <c r="R234" s="142">
        <v>0.0</v>
      </c>
      <c r="S234" s="142">
        <v>0.0</v>
      </c>
      <c r="T234" s="142">
        <v>0.0</v>
      </c>
      <c r="U234" s="142">
        <v>0.0</v>
      </c>
      <c r="V234" s="142">
        <v>0.0</v>
      </c>
      <c r="W234" s="142">
        <v>0.0</v>
      </c>
      <c r="X234" s="142">
        <v>0.0</v>
      </c>
      <c r="Y234" s="142">
        <v>0.0</v>
      </c>
      <c r="Z234" s="142">
        <v>0.0</v>
      </c>
      <c r="AA234" s="142">
        <v>0.0</v>
      </c>
      <c r="AB234" s="142">
        <v>0.0</v>
      </c>
      <c r="AC234" s="142">
        <v>0.0</v>
      </c>
      <c r="AD234" s="146">
        <f t="shared" ref="AD234:AF234" si="282">C234+F234+I234+L234+O234+R234+U234+X234+AA234</f>
        <v>16</v>
      </c>
      <c r="AE234" s="142">
        <f t="shared" si="282"/>
        <v>440</v>
      </c>
      <c r="AF234" s="155">
        <f t="shared" si="282"/>
        <v>29761419</v>
      </c>
      <c r="AG234" s="51">
        <f>AE234-'Multi-Family'!AE221</f>
        <v>220</v>
      </c>
      <c r="AH234" s="52">
        <f>AG234/'Multi-Family'!AE221</f>
        <v>1</v>
      </c>
      <c r="AI234" s="53">
        <f>AF234-'Multi-Family'!AF221</f>
        <v>6069203</v>
      </c>
      <c r="AJ234" s="52">
        <f>AI234/'Multi-Family'!AF221</f>
        <v>0.2561686505</v>
      </c>
      <c r="AK234" s="126">
        <f t="shared" si="274"/>
        <v>61466628.83</v>
      </c>
      <c r="AL234" s="38"/>
      <c r="AM234" s="38"/>
      <c r="AN234" s="38"/>
      <c r="AO234" s="38"/>
      <c r="AP234" s="38"/>
      <c r="AQ234" s="38"/>
      <c r="AR234" s="38"/>
      <c r="AS234" s="38"/>
      <c r="AT234" s="38"/>
      <c r="AU234" s="38"/>
      <c r="AV234" s="38"/>
      <c r="AW234" s="38"/>
      <c r="AX234" s="38"/>
      <c r="AY234" s="38"/>
      <c r="AZ234" s="38"/>
      <c r="BA234" s="38"/>
    </row>
    <row r="235" ht="12.75" customHeight="1">
      <c r="A235" s="36" t="s">
        <v>29</v>
      </c>
      <c r="B235" s="130">
        <v>2021.0</v>
      </c>
      <c r="C235" s="142">
        <v>0.0</v>
      </c>
      <c r="D235" s="142">
        <v>0.0</v>
      </c>
      <c r="E235" s="142">
        <v>0.0</v>
      </c>
      <c r="F235" s="142">
        <v>3.0</v>
      </c>
      <c r="G235" s="142">
        <v>3.0</v>
      </c>
      <c r="H235" s="142">
        <v>465000.0</v>
      </c>
      <c r="I235" s="142">
        <v>26.0</v>
      </c>
      <c r="J235" s="142">
        <v>77.0</v>
      </c>
      <c r="K235" s="142">
        <v>4342485.0</v>
      </c>
      <c r="L235" s="142">
        <v>0.0</v>
      </c>
      <c r="M235" s="142">
        <v>0.0</v>
      </c>
      <c r="N235" s="142">
        <v>0.0</v>
      </c>
      <c r="O235" s="142">
        <v>0.0</v>
      </c>
      <c r="P235" s="142">
        <v>0.0</v>
      </c>
      <c r="Q235" s="142">
        <v>0.0</v>
      </c>
      <c r="R235" s="142">
        <v>0.0</v>
      </c>
      <c r="S235" s="142">
        <v>0.0</v>
      </c>
      <c r="T235" s="142">
        <v>0.0</v>
      </c>
      <c r="U235" s="142">
        <v>0.0</v>
      </c>
      <c r="V235" s="142">
        <v>0.0</v>
      </c>
      <c r="W235" s="142">
        <v>0.0</v>
      </c>
      <c r="X235" s="142">
        <v>0.0</v>
      </c>
      <c r="Y235" s="142">
        <v>0.0</v>
      </c>
      <c r="Z235" s="142">
        <v>0.0</v>
      </c>
      <c r="AA235" s="142">
        <v>1.0</v>
      </c>
      <c r="AB235" s="142">
        <v>36.0</v>
      </c>
      <c r="AC235" s="142">
        <v>4923129.0</v>
      </c>
      <c r="AD235" s="146">
        <f t="shared" ref="AD235:AF235" si="283">C235+F235+I235+L235+O235+R235+U235+X235+AA235</f>
        <v>30</v>
      </c>
      <c r="AE235" s="142">
        <f t="shared" si="283"/>
        <v>116</v>
      </c>
      <c r="AF235" s="155">
        <f t="shared" si="283"/>
        <v>9730614</v>
      </c>
      <c r="AG235" s="51">
        <f>AE235-'Multi-Family'!AE222</f>
        <v>-561</v>
      </c>
      <c r="AH235" s="52">
        <f>AG235/'Multi-Family'!AE222</f>
        <v>-0.8286558346</v>
      </c>
      <c r="AI235" s="53">
        <f>AF235-'Multi-Family'!AF222</f>
        <v>-43949504.62</v>
      </c>
      <c r="AJ235" s="52">
        <f>AI235/'Multi-Family'!AF222</f>
        <v>-0.818729648</v>
      </c>
      <c r="AK235" s="126">
        <f t="shared" si="274"/>
        <v>17517124.21</v>
      </c>
      <c r="AL235" s="38"/>
      <c r="AM235" s="38"/>
      <c r="AN235" s="38"/>
      <c r="AO235" s="38"/>
      <c r="AP235" s="38"/>
      <c r="AQ235" s="38"/>
      <c r="AR235" s="38"/>
      <c r="AS235" s="38"/>
      <c r="AT235" s="38"/>
      <c r="AU235" s="38"/>
      <c r="AV235" s="38"/>
      <c r="AW235" s="38"/>
      <c r="AX235" s="38"/>
      <c r="AY235" s="38"/>
      <c r="AZ235" s="38"/>
      <c r="BA235" s="38"/>
    </row>
    <row r="236" ht="12.75" customHeight="1">
      <c r="A236" s="36" t="s">
        <v>30</v>
      </c>
      <c r="B236" s="130">
        <v>2021.0</v>
      </c>
      <c r="C236" s="142">
        <v>0.0</v>
      </c>
      <c r="D236" s="142">
        <v>0.0</v>
      </c>
      <c r="E236" s="142">
        <v>0.0</v>
      </c>
      <c r="F236" s="142">
        <v>18.0</v>
      </c>
      <c r="G236" s="142">
        <v>18.0</v>
      </c>
      <c r="H236" s="142">
        <v>2610000.0</v>
      </c>
      <c r="I236" s="142">
        <v>5.0</v>
      </c>
      <c r="J236" s="142">
        <v>77.0</v>
      </c>
      <c r="K236" s="142">
        <v>5880896.0</v>
      </c>
      <c r="L236" s="142">
        <v>8.0</v>
      </c>
      <c r="M236" s="142">
        <v>56.0</v>
      </c>
      <c r="N236" s="142">
        <v>8618179.0</v>
      </c>
      <c r="O236" s="142">
        <v>0.0</v>
      </c>
      <c r="P236" s="142">
        <v>0.0</v>
      </c>
      <c r="Q236" s="142">
        <v>0.0</v>
      </c>
      <c r="R236" s="142">
        <v>0.0</v>
      </c>
      <c r="S236" s="142">
        <v>0.0</v>
      </c>
      <c r="T236" s="142">
        <v>0.0</v>
      </c>
      <c r="U236" s="142">
        <v>0.0</v>
      </c>
      <c r="V236" s="142">
        <v>0.0</v>
      </c>
      <c r="W236" s="142">
        <v>0.0</v>
      </c>
      <c r="X236" s="142">
        <v>0.0</v>
      </c>
      <c r="Y236" s="142">
        <v>0.0</v>
      </c>
      <c r="Z236" s="142">
        <v>0.0</v>
      </c>
      <c r="AA236" s="142">
        <v>0.0</v>
      </c>
      <c r="AB236" s="142">
        <v>0.0</v>
      </c>
      <c r="AC236" s="142">
        <v>0.0</v>
      </c>
      <c r="AD236" s="146">
        <f t="shared" ref="AD236:AF236" si="284">C236+F236+I236+L236+O236+R236+U236+X236+AA236</f>
        <v>31</v>
      </c>
      <c r="AE236" s="142">
        <f t="shared" si="284"/>
        <v>151</v>
      </c>
      <c r="AF236" s="155">
        <f t="shared" si="284"/>
        <v>17109075</v>
      </c>
      <c r="AG236" s="51">
        <f>AE236-'Multi-Family'!AE223</f>
        <v>-46</v>
      </c>
      <c r="AH236" s="52">
        <f>AG236/'Multi-Family'!AE223</f>
        <v>-0.2335025381</v>
      </c>
      <c r="AI236" s="53">
        <f>AF236-'Multi-Family'!AF223</f>
        <v>856278</v>
      </c>
      <c r="AJ236" s="52">
        <f>AI236/'Multi-Family'!AF223</f>
        <v>0.05268496247</v>
      </c>
      <c r="AK236" s="126">
        <f t="shared" si="274"/>
        <v>18373402.21</v>
      </c>
      <c r="AL236" s="38"/>
      <c r="AM236" s="38"/>
      <c r="AN236" s="38"/>
      <c r="AO236" s="38"/>
      <c r="AP236" s="38"/>
      <c r="AQ236" s="38"/>
      <c r="AR236" s="38"/>
      <c r="AS236" s="38"/>
      <c r="AT236" s="38"/>
      <c r="AU236" s="38"/>
      <c r="AV236" s="38"/>
      <c r="AW236" s="38"/>
      <c r="AX236" s="38"/>
      <c r="AY236" s="38"/>
      <c r="AZ236" s="38"/>
      <c r="BA236" s="38"/>
    </row>
    <row r="237" ht="12.75" customHeight="1">
      <c r="A237" s="149" t="s">
        <v>31</v>
      </c>
      <c r="B237" s="133">
        <v>2021.0</v>
      </c>
      <c r="C237" s="156">
        <f t="shared" ref="C237:AF237" si="285">SUM(C225:C236)</f>
        <v>1</v>
      </c>
      <c r="D237" s="156">
        <f t="shared" si="285"/>
        <v>2</v>
      </c>
      <c r="E237" s="136">
        <f t="shared" si="285"/>
        <v>388662</v>
      </c>
      <c r="F237" s="156">
        <f t="shared" si="285"/>
        <v>61</v>
      </c>
      <c r="G237" s="156">
        <f t="shared" si="285"/>
        <v>61</v>
      </c>
      <c r="H237" s="135">
        <f t="shared" si="285"/>
        <v>9915100</v>
      </c>
      <c r="I237" s="156">
        <f t="shared" si="285"/>
        <v>87</v>
      </c>
      <c r="J237" s="156">
        <f t="shared" si="285"/>
        <v>1575</v>
      </c>
      <c r="K237" s="136">
        <f t="shared" si="285"/>
        <v>102363518</v>
      </c>
      <c r="L237" s="134">
        <f t="shared" si="285"/>
        <v>55</v>
      </c>
      <c r="M237" s="135">
        <f t="shared" si="285"/>
        <v>587</v>
      </c>
      <c r="N237" s="136">
        <f t="shared" si="285"/>
        <v>89775838.59</v>
      </c>
      <c r="O237" s="156">
        <f t="shared" si="285"/>
        <v>4</v>
      </c>
      <c r="P237" s="156">
        <f t="shared" si="285"/>
        <v>8</v>
      </c>
      <c r="Q237" s="136">
        <f t="shared" si="285"/>
        <v>921000</v>
      </c>
      <c r="R237" s="156">
        <f t="shared" si="285"/>
        <v>0</v>
      </c>
      <c r="S237" s="156">
        <f t="shared" si="285"/>
        <v>0</v>
      </c>
      <c r="T237" s="156">
        <f t="shared" si="285"/>
        <v>0</v>
      </c>
      <c r="U237" s="156">
        <f t="shared" si="285"/>
        <v>0</v>
      </c>
      <c r="V237" s="156">
        <f t="shared" si="285"/>
        <v>0</v>
      </c>
      <c r="W237" s="156">
        <f t="shared" si="285"/>
        <v>0</v>
      </c>
      <c r="X237" s="156">
        <f t="shared" si="285"/>
        <v>0</v>
      </c>
      <c r="Y237" s="156">
        <f t="shared" si="285"/>
        <v>0</v>
      </c>
      <c r="Z237" s="136">
        <f t="shared" si="285"/>
        <v>0</v>
      </c>
      <c r="AA237" s="156">
        <f t="shared" si="285"/>
        <v>1</v>
      </c>
      <c r="AB237" s="156">
        <f t="shared" si="285"/>
        <v>36</v>
      </c>
      <c r="AC237" s="135">
        <f t="shared" si="285"/>
        <v>4923129</v>
      </c>
      <c r="AD237" s="138">
        <f t="shared" si="285"/>
        <v>209</v>
      </c>
      <c r="AE237" s="135">
        <f t="shared" si="285"/>
        <v>2269</v>
      </c>
      <c r="AF237" s="139">
        <f t="shared" si="285"/>
        <v>208287247.6</v>
      </c>
      <c r="AG237" s="54">
        <f>AE237-'Multi-Family'!AE224</f>
        <v>124</v>
      </c>
      <c r="AH237" s="55">
        <f>AG237/'Multi-Family'!AE224</f>
        <v>0.05780885781</v>
      </c>
      <c r="AI237" s="56">
        <f>AF237-'Multi-Family'!AF224</f>
        <v>18373402.21</v>
      </c>
      <c r="AJ237" s="55">
        <f>AI237/'Multi-Family'!AF224</f>
        <v>0.09674598591</v>
      </c>
      <c r="AK237" s="129">
        <f t="shared" ref="AK237:AK238" si="287">AI237</f>
        <v>18373402.21</v>
      </c>
      <c r="AL237" s="38"/>
      <c r="AM237" s="38"/>
      <c r="AN237" s="38"/>
      <c r="AO237" s="38"/>
      <c r="AP237" s="38"/>
      <c r="AQ237" s="38"/>
      <c r="AR237" s="38"/>
      <c r="AS237" s="38"/>
      <c r="AT237" s="38"/>
      <c r="AU237" s="38"/>
      <c r="AV237" s="38"/>
      <c r="AW237" s="38"/>
      <c r="AX237" s="38"/>
      <c r="AY237" s="38"/>
      <c r="AZ237" s="38"/>
      <c r="BA237" s="38"/>
    </row>
    <row r="238" ht="12.75" customHeight="1">
      <c r="A238" s="105" t="s">
        <v>19</v>
      </c>
      <c r="B238" s="130">
        <v>2022.0</v>
      </c>
      <c r="C238" s="142">
        <v>0.0</v>
      </c>
      <c r="D238" s="142">
        <v>0.0</v>
      </c>
      <c r="E238" s="142">
        <v>0.0</v>
      </c>
      <c r="F238" s="142">
        <v>0.0</v>
      </c>
      <c r="G238" s="142">
        <v>0.0</v>
      </c>
      <c r="H238" s="142">
        <v>0.0</v>
      </c>
      <c r="I238" s="142">
        <v>56.0</v>
      </c>
      <c r="J238" s="142">
        <v>403.0</v>
      </c>
      <c r="K238" s="142">
        <v>2.8494686E7</v>
      </c>
      <c r="L238" s="142">
        <v>0.0</v>
      </c>
      <c r="M238" s="142">
        <v>0.0</v>
      </c>
      <c r="N238" s="142">
        <v>0.0</v>
      </c>
      <c r="O238" s="142">
        <v>0.0</v>
      </c>
      <c r="P238" s="142">
        <v>0.0</v>
      </c>
      <c r="Q238" s="142">
        <v>0.0</v>
      </c>
      <c r="R238" s="142">
        <v>0.0</v>
      </c>
      <c r="S238" s="142">
        <v>0.0</v>
      </c>
      <c r="T238" s="142">
        <v>0.0</v>
      </c>
      <c r="U238" s="142">
        <v>0.0</v>
      </c>
      <c r="V238" s="142">
        <v>0.0</v>
      </c>
      <c r="W238" s="142">
        <v>0.0</v>
      </c>
      <c r="X238" s="142">
        <v>0.0</v>
      </c>
      <c r="Y238" s="142">
        <v>0.0</v>
      </c>
      <c r="Z238" s="142">
        <v>0.0</v>
      </c>
      <c r="AA238" s="142">
        <v>0.0</v>
      </c>
      <c r="AB238" s="142">
        <v>0.0</v>
      </c>
      <c r="AC238" s="142">
        <v>0.0</v>
      </c>
      <c r="AD238" s="146">
        <f t="shared" ref="AD238:AF238" si="286">C238+F238+I238+L238+O238+R238+U238+X238+AA238</f>
        <v>56</v>
      </c>
      <c r="AE238" s="142">
        <f t="shared" si="286"/>
        <v>403</v>
      </c>
      <c r="AF238" s="155">
        <f t="shared" si="286"/>
        <v>28494686</v>
      </c>
      <c r="AG238" s="51">
        <f>AE238-'Multi-Family'!AE225</f>
        <v>378</v>
      </c>
      <c r="AH238" s="52">
        <v>1.0</v>
      </c>
      <c r="AI238" s="53">
        <f>AF238-'Multi-Family'!AF225</f>
        <v>23858906</v>
      </c>
      <c r="AJ238" s="52">
        <v>1.0</v>
      </c>
      <c r="AK238" s="126">
        <f t="shared" si="287"/>
        <v>23858906</v>
      </c>
      <c r="AL238" s="38"/>
      <c r="AM238" s="37">
        <f t="array" ref="AM238:AX239">TRANSPOSE(AE238:AF249)</f>
        <v>403</v>
      </c>
      <c r="AN238" s="37">
        <v>252.0</v>
      </c>
      <c r="AO238" s="37">
        <v>256.0</v>
      </c>
      <c r="AP238" s="37">
        <v>523.0</v>
      </c>
      <c r="AQ238" s="37">
        <v>313.0</v>
      </c>
      <c r="AR238" s="37">
        <v>155.0</v>
      </c>
      <c r="AS238" s="37">
        <v>258.0</v>
      </c>
      <c r="AT238" s="37">
        <v>144.0</v>
      </c>
      <c r="AU238" s="37">
        <v>373.0</v>
      </c>
      <c r="AV238" s="37">
        <v>421.0</v>
      </c>
      <c r="AW238" s="37">
        <v>419.0</v>
      </c>
      <c r="AX238" s="37">
        <v>49.0</v>
      </c>
      <c r="AY238" s="38"/>
      <c r="AZ238" s="38"/>
      <c r="BA238" s="38"/>
    </row>
    <row r="239" ht="12.75" customHeight="1">
      <c r="A239" s="36" t="s">
        <v>20</v>
      </c>
      <c r="B239" s="130">
        <v>2022.0</v>
      </c>
      <c r="C239" s="142">
        <v>0.0</v>
      </c>
      <c r="D239" s="142">
        <v>0.0</v>
      </c>
      <c r="E239" s="142">
        <v>0.0</v>
      </c>
      <c r="F239" s="142">
        <v>0.0</v>
      </c>
      <c r="G239" s="142">
        <v>0.0</v>
      </c>
      <c r="H239" s="142">
        <v>0.0</v>
      </c>
      <c r="I239" s="142">
        <v>10.0</v>
      </c>
      <c r="J239" s="142">
        <v>252.0</v>
      </c>
      <c r="K239" s="142">
        <v>1.7660495E7</v>
      </c>
      <c r="L239" s="142">
        <v>0.0</v>
      </c>
      <c r="M239" s="142">
        <v>0.0</v>
      </c>
      <c r="N239" s="142">
        <v>0.0</v>
      </c>
      <c r="O239" s="142">
        <v>0.0</v>
      </c>
      <c r="P239" s="142">
        <v>0.0</v>
      </c>
      <c r="Q239" s="142">
        <v>0.0</v>
      </c>
      <c r="R239" s="142">
        <v>0.0</v>
      </c>
      <c r="S239" s="142">
        <v>0.0</v>
      </c>
      <c r="T239" s="142">
        <v>0.0</v>
      </c>
      <c r="U239" s="142">
        <v>0.0</v>
      </c>
      <c r="V239" s="142">
        <v>0.0</v>
      </c>
      <c r="W239" s="142">
        <v>0.0</v>
      </c>
      <c r="X239" s="142">
        <v>0.0</v>
      </c>
      <c r="Y239" s="142">
        <v>0.0</v>
      </c>
      <c r="Z239" s="142">
        <v>0.0</v>
      </c>
      <c r="AA239" s="142">
        <v>0.0</v>
      </c>
      <c r="AB239" s="142">
        <v>0.0</v>
      </c>
      <c r="AC239" s="142">
        <v>0.0</v>
      </c>
      <c r="AD239" s="146">
        <f t="shared" ref="AD239:AF239" si="288">C239+F239+I239+L239+O239+R239+U239+X239+AA239</f>
        <v>10</v>
      </c>
      <c r="AE239" s="142">
        <f t="shared" si="288"/>
        <v>252</v>
      </c>
      <c r="AF239" s="155">
        <f t="shared" si="288"/>
        <v>17660495</v>
      </c>
      <c r="AG239" s="51">
        <f>AE239-'Multi-Family'!AE226</f>
        <v>246</v>
      </c>
      <c r="AH239" s="52">
        <f>AG239/'Multi-Family'!AE226</f>
        <v>41</v>
      </c>
      <c r="AI239" s="53">
        <f>AF239-'Multi-Family'!AF226</f>
        <v>17062939</v>
      </c>
      <c r="AJ239" s="52">
        <f>AI239/'Multi-Family'!AF226</f>
        <v>28.55454384</v>
      </c>
      <c r="AK239" s="126">
        <f t="shared" ref="AK239:AK249" si="290">AK238+AI239</f>
        <v>40921845</v>
      </c>
      <c r="AL239" s="38"/>
      <c r="AM239" s="37">
        <v>2.8494686E7</v>
      </c>
      <c r="AN239" s="37">
        <v>1.7660495E7</v>
      </c>
      <c r="AO239" s="37">
        <v>1.8894544E7</v>
      </c>
      <c r="AP239" s="37">
        <v>4.6211199E7</v>
      </c>
      <c r="AQ239" s="37">
        <v>3.306846E7</v>
      </c>
      <c r="AR239" s="37">
        <v>1.6562269E7</v>
      </c>
      <c r="AS239" s="37">
        <v>2.8906564E7</v>
      </c>
      <c r="AT239" s="37">
        <v>1.7466022E7</v>
      </c>
      <c r="AU239" s="37">
        <v>4.3230879E7</v>
      </c>
      <c r="AV239" s="37">
        <v>3.8396107E7</v>
      </c>
      <c r="AW239" s="37">
        <v>5.503396E7</v>
      </c>
      <c r="AX239" s="37">
        <v>7966792.0</v>
      </c>
      <c r="AY239" s="38"/>
      <c r="AZ239" s="38"/>
      <c r="BA239" s="38"/>
    </row>
    <row r="240" ht="12.75" customHeight="1">
      <c r="A240" s="36" t="s">
        <v>21</v>
      </c>
      <c r="B240" s="130">
        <v>2022.0</v>
      </c>
      <c r="C240" s="142">
        <v>0.0</v>
      </c>
      <c r="D240" s="142">
        <v>0.0</v>
      </c>
      <c r="E240" s="142">
        <v>0.0</v>
      </c>
      <c r="F240" s="142">
        <v>0.0</v>
      </c>
      <c r="G240" s="142">
        <v>0.0</v>
      </c>
      <c r="H240" s="142">
        <v>0.0</v>
      </c>
      <c r="I240" s="142">
        <v>8.0</v>
      </c>
      <c r="J240" s="142">
        <v>248.0</v>
      </c>
      <c r="K240" s="142">
        <v>1.7431391E7</v>
      </c>
      <c r="L240" s="142">
        <v>0.0</v>
      </c>
      <c r="M240" s="142">
        <v>0.0</v>
      </c>
      <c r="N240" s="142">
        <v>0.0</v>
      </c>
      <c r="O240" s="142">
        <v>0.0</v>
      </c>
      <c r="P240" s="142">
        <v>0.0</v>
      </c>
      <c r="Q240" s="142">
        <v>0.0</v>
      </c>
      <c r="R240" s="142">
        <v>0.0</v>
      </c>
      <c r="S240" s="142">
        <v>0.0</v>
      </c>
      <c r="T240" s="142">
        <v>0.0</v>
      </c>
      <c r="U240" s="142">
        <v>0.0</v>
      </c>
      <c r="V240" s="142">
        <v>0.0</v>
      </c>
      <c r="W240" s="142">
        <v>0.0</v>
      </c>
      <c r="X240" s="142">
        <v>0.0</v>
      </c>
      <c r="Y240" s="142">
        <v>0.0</v>
      </c>
      <c r="Z240" s="142">
        <v>0.0</v>
      </c>
      <c r="AA240" s="142">
        <v>8.0</v>
      </c>
      <c r="AB240" s="142">
        <v>8.0</v>
      </c>
      <c r="AC240" s="142">
        <v>1463153.0</v>
      </c>
      <c r="AD240" s="146">
        <f t="shared" ref="AD240:AF240" si="289">C240+F240+I240+L240+O240+R240+U240+X240+AA240</f>
        <v>16</v>
      </c>
      <c r="AE240" s="142">
        <f t="shared" si="289"/>
        <v>256</v>
      </c>
      <c r="AF240" s="155">
        <f t="shared" si="289"/>
        <v>18894544</v>
      </c>
      <c r="AG240" s="51">
        <f>AE240-'Multi-Family'!AE227</f>
        <v>76</v>
      </c>
      <c r="AH240" s="52">
        <f>AG240/'Multi-Family'!AE227</f>
        <v>0.4222222222</v>
      </c>
      <c r="AI240" s="53">
        <f>AF240-'Multi-Family'!AF227</f>
        <v>10420956</v>
      </c>
      <c r="AJ240" s="52">
        <f>AI240/'Multi-Family'!AF227</f>
        <v>1.229816224</v>
      </c>
      <c r="AK240" s="126">
        <f t="shared" si="290"/>
        <v>51342801</v>
      </c>
      <c r="AL240" s="38"/>
      <c r="AM240" s="57">
        <f t="shared" ref="AM240:AX240" si="291">AM239/$AM$150</f>
        <v>28.494686</v>
      </c>
      <c r="AN240" s="57">
        <f t="shared" si="291"/>
        <v>17.660495</v>
      </c>
      <c r="AO240" s="57">
        <f t="shared" si="291"/>
        <v>18.894544</v>
      </c>
      <c r="AP240" s="57">
        <f t="shared" si="291"/>
        <v>46.211199</v>
      </c>
      <c r="AQ240" s="57">
        <f t="shared" si="291"/>
        <v>33.06846</v>
      </c>
      <c r="AR240" s="57">
        <f t="shared" si="291"/>
        <v>16.562269</v>
      </c>
      <c r="AS240" s="57">
        <f t="shared" si="291"/>
        <v>28.906564</v>
      </c>
      <c r="AT240" s="57">
        <f t="shared" si="291"/>
        <v>17.466022</v>
      </c>
      <c r="AU240" s="57">
        <f t="shared" si="291"/>
        <v>43.230879</v>
      </c>
      <c r="AV240" s="57">
        <f t="shared" si="291"/>
        <v>38.396107</v>
      </c>
      <c r="AW240" s="57">
        <f t="shared" si="291"/>
        <v>55.03396</v>
      </c>
      <c r="AX240" s="57">
        <f t="shared" si="291"/>
        <v>7.966792</v>
      </c>
      <c r="AY240" s="38"/>
      <c r="AZ240" s="38"/>
      <c r="BA240" s="38"/>
    </row>
    <row r="241" ht="12.75" customHeight="1">
      <c r="A241" s="36" t="s">
        <v>22</v>
      </c>
      <c r="B241" s="130">
        <v>2022.0</v>
      </c>
      <c r="C241" s="142">
        <v>0.0</v>
      </c>
      <c r="D241" s="142">
        <v>0.0</v>
      </c>
      <c r="E241" s="142">
        <v>0.0</v>
      </c>
      <c r="F241" s="142">
        <v>0.0</v>
      </c>
      <c r="G241" s="142">
        <v>0.0</v>
      </c>
      <c r="H241" s="142">
        <v>0.0</v>
      </c>
      <c r="I241" s="142">
        <v>37.0</v>
      </c>
      <c r="J241" s="142">
        <v>412.0</v>
      </c>
      <c r="K241" s="142">
        <v>3.2597656E7</v>
      </c>
      <c r="L241" s="142">
        <v>1.0</v>
      </c>
      <c r="M241" s="142">
        <v>110.0</v>
      </c>
      <c r="N241" s="142">
        <v>1.320209E7</v>
      </c>
      <c r="O241" s="142">
        <v>0.0</v>
      </c>
      <c r="P241" s="142">
        <v>0.0</v>
      </c>
      <c r="Q241" s="142">
        <v>0.0</v>
      </c>
      <c r="R241" s="142">
        <v>0.0</v>
      </c>
      <c r="S241" s="142">
        <v>0.0</v>
      </c>
      <c r="T241" s="142">
        <v>0.0</v>
      </c>
      <c r="U241" s="142">
        <v>0.0</v>
      </c>
      <c r="V241" s="142">
        <v>0.0</v>
      </c>
      <c r="W241" s="142">
        <v>0.0</v>
      </c>
      <c r="X241" s="142">
        <v>0.0</v>
      </c>
      <c r="Y241" s="142">
        <v>0.0</v>
      </c>
      <c r="Z241" s="142">
        <v>0.0</v>
      </c>
      <c r="AA241" s="142">
        <v>1.0</v>
      </c>
      <c r="AB241" s="142">
        <v>1.0</v>
      </c>
      <c r="AC241" s="142">
        <v>411453.0</v>
      </c>
      <c r="AD241" s="146">
        <f t="shared" ref="AD241:AF241" si="292">C241+F241+I241+L241+O241+R241+U241+X241+AA241</f>
        <v>39</v>
      </c>
      <c r="AE241" s="142">
        <f t="shared" si="292"/>
        <v>523</v>
      </c>
      <c r="AF241" s="155">
        <f t="shared" si="292"/>
        <v>46211199</v>
      </c>
      <c r="AG241" s="51">
        <f>AE241-'Multi-Family'!AE228</f>
        <v>511</v>
      </c>
      <c r="AH241" s="52">
        <f>AG241/'Multi-Family'!AE228</f>
        <v>42.58333333</v>
      </c>
      <c r="AI241" s="53">
        <f>AF241-'Multi-Family'!AF228</f>
        <v>44342537</v>
      </c>
      <c r="AJ241" s="52">
        <f>AI241/'Multi-Family'!AF228</f>
        <v>23.72956533</v>
      </c>
      <c r="AK241" s="126">
        <f t="shared" si="290"/>
        <v>95685338</v>
      </c>
      <c r="AL241" s="38"/>
      <c r="AM241" s="38"/>
      <c r="AN241" s="38"/>
      <c r="AO241" s="38"/>
      <c r="AP241" s="38"/>
      <c r="AQ241" s="38"/>
      <c r="AR241" s="38"/>
      <c r="AS241" s="38"/>
      <c r="AT241" s="38"/>
      <c r="AU241" s="38"/>
      <c r="AV241" s="38"/>
      <c r="AW241" s="38"/>
      <c r="AX241" s="38"/>
      <c r="AY241" s="38"/>
      <c r="AZ241" s="38"/>
      <c r="BA241" s="38"/>
    </row>
    <row r="242" ht="12.75" customHeight="1">
      <c r="A242" s="36" t="s">
        <v>23</v>
      </c>
      <c r="B242" s="130">
        <v>2022.0</v>
      </c>
      <c r="C242" s="142">
        <v>0.0</v>
      </c>
      <c r="D242" s="142">
        <v>0.0</v>
      </c>
      <c r="E242" s="142">
        <v>0.0</v>
      </c>
      <c r="F242" s="142">
        <v>0.0</v>
      </c>
      <c r="G242" s="142">
        <v>0.0</v>
      </c>
      <c r="H242" s="142">
        <v>0.0</v>
      </c>
      <c r="I242" s="142">
        <v>4.0</v>
      </c>
      <c r="J242" s="142">
        <v>263.0</v>
      </c>
      <c r="K242" s="142">
        <v>2.106846E7</v>
      </c>
      <c r="L242" s="142">
        <v>2.0</v>
      </c>
      <c r="M242" s="142">
        <v>50.0</v>
      </c>
      <c r="N242" s="142">
        <v>1.2E7</v>
      </c>
      <c r="O242" s="142">
        <v>0.0</v>
      </c>
      <c r="P242" s="142">
        <v>0.0</v>
      </c>
      <c r="Q242" s="142">
        <v>0.0</v>
      </c>
      <c r="R242" s="142">
        <v>0.0</v>
      </c>
      <c r="S242" s="142">
        <v>0.0</v>
      </c>
      <c r="T242" s="142">
        <v>0.0</v>
      </c>
      <c r="U242" s="142">
        <v>0.0</v>
      </c>
      <c r="V242" s="142">
        <v>0.0</v>
      </c>
      <c r="W242" s="142">
        <v>0.0</v>
      </c>
      <c r="X242" s="142">
        <v>0.0</v>
      </c>
      <c r="Y242" s="142">
        <v>0.0</v>
      </c>
      <c r="Z242" s="142">
        <v>0.0</v>
      </c>
      <c r="AA242" s="142">
        <v>0.0</v>
      </c>
      <c r="AB242" s="142">
        <v>0.0</v>
      </c>
      <c r="AC242" s="142">
        <v>0.0</v>
      </c>
      <c r="AD242" s="146">
        <f t="shared" ref="AD242:AF242" si="293">C242+F242+I242+L242+O242+R242+U242+X242+AA242</f>
        <v>6</v>
      </c>
      <c r="AE242" s="142">
        <f t="shared" si="293"/>
        <v>313</v>
      </c>
      <c r="AF242" s="155">
        <f t="shared" si="293"/>
        <v>33068460</v>
      </c>
      <c r="AG242" s="51">
        <f>AE242-'Multi-Family'!AE229</f>
        <v>57</v>
      </c>
      <c r="AH242" s="52">
        <f>AG242/'Multi-Family'!AE229</f>
        <v>0.22265625</v>
      </c>
      <c r="AI242" s="53">
        <f>AF242-'Multi-Family'!AF229</f>
        <v>13421233.93</v>
      </c>
      <c r="AJ242" s="52">
        <f>AI242/'Multi-Family'!AF229</f>
        <v>0.683110882</v>
      </c>
      <c r="AK242" s="126">
        <f t="shared" si="290"/>
        <v>109106571.9</v>
      </c>
      <c r="AL242" s="38"/>
      <c r="AM242" s="38"/>
      <c r="AN242" s="38"/>
      <c r="AO242" s="38"/>
      <c r="AP242" s="38"/>
      <c r="AQ242" s="38"/>
      <c r="AR242" s="38"/>
      <c r="AS242" s="38"/>
      <c r="AT242" s="38"/>
      <c r="AU242" s="38"/>
      <c r="AV242" s="38"/>
      <c r="AW242" s="38"/>
      <c r="AX242" s="38"/>
      <c r="AY242" s="38"/>
      <c r="AZ242" s="38"/>
      <c r="BA242" s="38"/>
    </row>
    <row r="243" ht="12.75" customHeight="1">
      <c r="A243" s="36" t="s">
        <v>32</v>
      </c>
      <c r="B243" s="130">
        <v>2022.0</v>
      </c>
      <c r="C243" s="142">
        <v>0.0</v>
      </c>
      <c r="D243" s="142">
        <v>0.0</v>
      </c>
      <c r="E243" s="142">
        <v>0.0</v>
      </c>
      <c r="F243" s="142">
        <v>0.0</v>
      </c>
      <c r="G243" s="142">
        <v>0.0</v>
      </c>
      <c r="H243" s="142">
        <v>0.0</v>
      </c>
      <c r="I243" s="142">
        <v>0.0</v>
      </c>
      <c r="J243" s="142">
        <v>0.0</v>
      </c>
      <c r="K243" s="142">
        <v>0.0</v>
      </c>
      <c r="L243" s="142">
        <v>8.0</v>
      </c>
      <c r="M243" s="142">
        <v>155.0</v>
      </c>
      <c r="N243" s="142">
        <v>1.6562269E7</v>
      </c>
      <c r="O243" s="142">
        <v>0.0</v>
      </c>
      <c r="P243" s="142">
        <v>0.0</v>
      </c>
      <c r="Q243" s="142">
        <v>0.0</v>
      </c>
      <c r="R243" s="142">
        <v>0.0</v>
      </c>
      <c r="S243" s="142">
        <v>0.0</v>
      </c>
      <c r="T243" s="142">
        <v>0.0</v>
      </c>
      <c r="U243" s="142">
        <v>0.0</v>
      </c>
      <c r="V243" s="142">
        <v>0.0</v>
      </c>
      <c r="W243" s="142">
        <v>0.0</v>
      </c>
      <c r="X243" s="142">
        <v>0.0</v>
      </c>
      <c r="Y243" s="142">
        <v>0.0</v>
      </c>
      <c r="Z243" s="142">
        <v>0.0</v>
      </c>
      <c r="AA243" s="142">
        <v>0.0</v>
      </c>
      <c r="AB243" s="142">
        <v>0.0</v>
      </c>
      <c r="AC243" s="142">
        <v>0.0</v>
      </c>
      <c r="AD243" s="146">
        <f t="shared" ref="AD243:AF243" si="294">C243+F243+I243+L243+O243+R243+U243+X243+AA243</f>
        <v>8</v>
      </c>
      <c r="AE243" s="142">
        <f t="shared" si="294"/>
        <v>155</v>
      </c>
      <c r="AF243" s="155">
        <f t="shared" si="294"/>
        <v>16562269</v>
      </c>
      <c r="AG243" s="51">
        <f>AE243-'Multi-Family'!AE230</f>
        <v>48</v>
      </c>
      <c r="AH243" s="52">
        <f>AG243/'Multi-Family'!AE230</f>
        <v>0.4485981308</v>
      </c>
      <c r="AI243" s="53">
        <f>AF243-'Multi-Family'!AF230</f>
        <v>5953903</v>
      </c>
      <c r="AJ243" s="52">
        <f>AI243/'Multi-Family'!AF230</f>
        <v>0.5612460015</v>
      </c>
      <c r="AK243" s="126">
        <f t="shared" si="290"/>
        <v>115060474.9</v>
      </c>
      <c r="AL243" s="38"/>
      <c r="AM243" s="38"/>
      <c r="AN243" s="38"/>
      <c r="AO243" s="38"/>
      <c r="AP243" s="38"/>
      <c r="AQ243" s="38"/>
      <c r="AR243" s="38"/>
      <c r="AS243" s="38"/>
      <c r="AT243" s="38"/>
      <c r="AU243" s="38"/>
      <c r="AV243" s="38"/>
      <c r="AW243" s="38"/>
      <c r="AX243" s="38"/>
      <c r="AY243" s="38"/>
      <c r="AZ243" s="38"/>
      <c r="BA243" s="38"/>
    </row>
    <row r="244" ht="12.75" customHeight="1">
      <c r="A244" s="36" t="s">
        <v>25</v>
      </c>
      <c r="B244" s="130">
        <v>2022.0</v>
      </c>
      <c r="C244" s="142">
        <v>2.0</v>
      </c>
      <c r="D244" s="142">
        <v>41.0</v>
      </c>
      <c r="E244" s="142">
        <v>5900000.0</v>
      </c>
      <c r="F244" s="142">
        <v>0.0</v>
      </c>
      <c r="G244" s="142">
        <v>0.0</v>
      </c>
      <c r="H244" s="142">
        <v>0.0</v>
      </c>
      <c r="I244" s="142">
        <v>2.0</v>
      </c>
      <c r="J244" s="142">
        <v>2.0</v>
      </c>
      <c r="K244" s="142">
        <v>180240.0</v>
      </c>
      <c r="L244" s="142">
        <v>12.0</v>
      </c>
      <c r="M244" s="142">
        <v>213.0</v>
      </c>
      <c r="N244" s="142">
        <v>2.26E7</v>
      </c>
      <c r="O244" s="142">
        <v>0.0</v>
      </c>
      <c r="P244" s="142">
        <v>0.0</v>
      </c>
      <c r="Q244" s="142">
        <v>0.0</v>
      </c>
      <c r="R244" s="142">
        <v>0.0</v>
      </c>
      <c r="S244" s="142">
        <v>0.0</v>
      </c>
      <c r="T244" s="142">
        <v>0.0</v>
      </c>
      <c r="U244" s="142">
        <v>0.0</v>
      </c>
      <c r="V244" s="142">
        <v>0.0</v>
      </c>
      <c r="W244" s="142">
        <v>0.0</v>
      </c>
      <c r="X244" s="142">
        <v>0.0</v>
      </c>
      <c r="Y244" s="142">
        <v>0.0</v>
      </c>
      <c r="Z244" s="142">
        <v>0.0</v>
      </c>
      <c r="AA244" s="142">
        <v>1.0</v>
      </c>
      <c r="AB244" s="142">
        <v>2.0</v>
      </c>
      <c r="AC244" s="142">
        <v>226324.0</v>
      </c>
      <c r="AD244" s="146">
        <f t="shared" ref="AD244:AF244" si="295">C244+F244+I244+L244+O244+R244+U244+X244+AA244</f>
        <v>17</v>
      </c>
      <c r="AE244" s="142">
        <f t="shared" si="295"/>
        <v>258</v>
      </c>
      <c r="AF244" s="155">
        <f t="shared" si="295"/>
        <v>28906564</v>
      </c>
      <c r="AG244" s="51">
        <f>AE244-'Multi-Family'!AE231</f>
        <v>45</v>
      </c>
      <c r="AH244" s="52">
        <f>AG244/'Multi-Family'!AE231</f>
        <v>0.2112676056</v>
      </c>
      <c r="AI244" s="53">
        <f>AF244-'Multi-Family'!AF231</f>
        <v>-9430767.52</v>
      </c>
      <c r="AJ244" s="52">
        <f>AI244/'Multi-Family'!AF231</f>
        <v>-0.2459943649</v>
      </c>
      <c r="AK244" s="126">
        <f t="shared" si="290"/>
        <v>105629707.4</v>
      </c>
      <c r="AL244" s="38"/>
      <c r="AM244" s="38"/>
      <c r="AN244" s="38"/>
      <c r="AO244" s="38"/>
      <c r="AP244" s="38"/>
      <c r="AQ244" s="38"/>
      <c r="AR244" s="38"/>
      <c r="AS244" s="38"/>
      <c r="AT244" s="38"/>
      <c r="AU244" s="38"/>
      <c r="AV244" s="38"/>
      <c r="AW244" s="38"/>
      <c r="AX244" s="38"/>
      <c r="AY244" s="38"/>
      <c r="AZ244" s="38"/>
      <c r="BA244" s="38"/>
    </row>
    <row r="245" ht="12.75" customHeight="1">
      <c r="A245" s="36" t="s">
        <v>26</v>
      </c>
      <c r="B245" s="130">
        <v>2022.0</v>
      </c>
      <c r="C245" s="142">
        <v>0.0</v>
      </c>
      <c r="D245" s="142">
        <v>0.0</v>
      </c>
      <c r="E245" s="142">
        <v>0.0</v>
      </c>
      <c r="F245" s="142">
        <v>0.0</v>
      </c>
      <c r="G245" s="142">
        <v>0.0</v>
      </c>
      <c r="H245" s="142">
        <v>0.0</v>
      </c>
      <c r="I245" s="142">
        <v>21.0</v>
      </c>
      <c r="J245" s="142">
        <v>64.0</v>
      </c>
      <c r="K245" s="142">
        <v>4949819.0</v>
      </c>
      <c r="L245" s="142">
        <v>9.0</v>
      </c>
      <c r="M245" s="142">
        <v>77.0</v>
      </c>
      <c r="N245" s="142">
        <v>1.2080203E7</v>
      </c>
      <c r="O245" s="142">
        <v>1.0</v>
      </c>
      <c r="P245" s="142">
        <v>3.0</v>
      </c>
      <c r="Q245" s="142">
        <v>436000.0</v>
      </c>
      <c r="R245" s="142">
        <v>0.0</v>
      </c>
      <c r="S245" s="142">
        <v>0.0</v>
      </c>
      <c r="T245" s="142">
        <v>0.0</v>
      </c>
      <c r="U245" s="142">
        <v>0.0</v>
      </c>
      <c r="V245" s="142">
        <v>0.0</v>
      </c>
      <c r="W245" s="142">
        <v>0.0</v>
      </c>
      <c r="X245" s="142">
        <v>1.0</v>
      </c>
      <c r="Y245" s="142">
        <v>0.0</v>
      </c>
      <c r="Z245" s="142">
        <v>0.0</v>
      </c>
      <c r="AA245" s="142">
        <v>0.0</v>
      </c>
      <c r="AB245" s="142">
        <v>0.0</v>
      </c>
      <c r="AC245" s="142">
        <v>0.0</v>
      </c>
      <c r="AD245" s="146">
        <f t="shared" ref="AD245:AF245" si="296">C245+F245+I245+L245+O245+R245+U245+X245+AA245</f>
        <v>32</v>
      </c>
      <c r="AE245" s="142">
        <f t="shared" si="296"/>
        <v>144</v>
      </c>
      <c r="AF245" s="155">
        <f t="shared" si="296"/>
        <v>17466022</v>
      </c>
      <c r="AG245" s="51">
        <f>AE245-'Multi-Family'!AE232</f>
        <v>136</v>
      </c>
      <c r="AH245" s="52">
        <f>AG245/'Multi-Family'!AE232</f>
        <v>17</v>
      </c>
      <c r="AI245" s="53">
        <f>AF245-'Multi-Family'!AF232</f>
        <v>16258106</v>
      </c>
      <c r="AJ245" s="52">
        <f>AI245/'Multi-Family'!AF232</f>
        <v>13.45963295</v>
      </c>
      <c r="AK245" s="126">
        <f t="shared" si="290"/>
        <v>121887813.4</v>
      </c>
      <c r="AL245" s="38"/>
      <c r="AM245" s="38"/>
      <c r="AN245" s="38"/>
      <c r="AO245" s="38"/>
      <c r="AP245" s="38"/>
      <c r="AQ245" s="38"/>
      <c r="AR245" s="38"/>
      <c r="AS245" s="38"/>
      <c r="AT245" s="38"/>
      <c r="AU245" s="38"/>
      <c r="AV245" s="38"/>
      <c r="AW245" s="38"/>
      <c r="AX245" s="38"/>
      <c r="AY245" s="38"/>
      <c r="AZ245" s="38"/>
      <c r="BA245" s="38"/>
    </row>
    <row r="246" ht="12.75" customHeight="1">
      <c r="A246" s="36" t="s">
        <v>27</v>
      </c>
      <c r="B246" s="130">
        <v>2022.0</v>
      </c>
      <c r="C246" s="142">
        <v>0.0</v>
      </c>
      <c r="D246" s="142">
        <v>0.0</v>
      </c>
      <c r="E246" s="142">
        <v>0.0</v>
      </c>
      <c r="F246" s="142">
        <v>0.0</v>
      </c>
      <c r="G246" s="142">
        <v>0.0</v>
      </c>
      <c r="H246" s="142">
        <v>0.0</v>
      </c>
      <c r="I246" s="142">
        <v>13.0</v>
      </c>
      <c r="J246" s="142">
        <v>197.0</v>
      </c>
      <c r="K246" s="142">
        <v>1.5043651E7</v>
      </c>
      <c r="L246" s="142">
        <v>18.0</v>
      </c>
      <c r="M246" s="142">
        <v>176.0</v>
      </c>
      <c r="N246" s="142">
        <v>2.8187228E7</v>
      </c>
      <c r="O246" s="142">
        <v>0.0</v>
      </c>
      <c r="P246" s="142">
        <v>0.0</v>
      </c>
      <c r="Q246" s="142">
        <v>0.0</v>
      </c>
      <c r="R246" s="142">
        <v>0.0</v>
      </c>
      <c r="S246" s="142">
        <v>0.0</v>
      </c>
      <c r="T246" s="142">
        <v>0.0</v>
      </c>
      <c r="U246" s="142">
        <v>0.0</v>
      </c>
      <c r="V246" s="142">
        <v>0.0</v>
      </c>
      <c r="W246" s="142">
        <v>0.0</v>
      </c>
      <c r="X246" s="142">
        <v>0.0</v>
      </c>
      <c r="Y246" s="142">
        <v>0.0</v>
      </c>
      <c r="Z246" s="142">
        <v>0.0</v>
      </c>
      <c r="AA246" s="142">
        <v>0.0</v>
      </c>
      <c r="AB246" s="142">
        <v>0.0</v>
      </c>
      <c r="AC246" s="142">
        <v>0.0</v>
      </c>
      <c r="AD246" s="146">
        <f t="shared" ref="AD246:AF246" si="297">C246+F246+I246+L246+O246+R246+U246+X246+AA246</f>
        <v>31</v>
      </c>
      <c r="AE246" s="142">
        <f t="shared" si="297"/>
        <v>373</v>
      </c>
      <c r="AF246" s="155">
        <f t="shared" si="297"/>
        <v>43230879</v>
      </c>
      <c r="AG246" s="51">
        <f>AE246-'Multi-Family'!AE233</f>
        <v>-382</v>
      </c>
      <c r="AH246" s="52">
        <f>AG246/'Multi-Family'!AE233</f>
        <v>-0.5059602649</v>
      </c>
      <c r="AI246" s="53">
        <f>AF246-'Multi-Family'!AF233</f>
        <v>-23078835</v>
      </c>
      <c r="AJ246" s="52">
        <f>AI246/'Multi-Family'!AF233</f>
        <v>-0.3480460646</v>
      </c>
      <c r="AK246" s="126">
        <f t="shared" si="290"/>
        <v>98808978.41</v>
      </c>
      <c r="AL246" s="38"/>
      <c r="AM246" s="38"/>
      <c r="AN246" s="38"/>
      <c r="AO246" s="38"/>
      <c r="AP246" s="38"/>
      <c r="AQ246" s="38"/>
      <c r="AR246" s="38"/>
      <c r="AS246" s="38"/>
      <c r="AT246" s="38"/>
      <c r="AU246" s="38"/>
      <c r="AV246" s="38"/>
      <c r="AW246" s="38"/>
      <c r="AX246" s="38"/>
      <c r="AY246" s="38"/>
      <c r="AZ246" s="38"/>
      <c r="BA246" s="38"/>
    </row>
    <row r="247" ht="12.75" customHeight="1">
      <c r="A247" s="36" t="s">
        <v>28</v>
      </c>
      <c r="B247" s="130">
        <v>2022.0</v>
      </c>
      <c r="C247" s="142">
        <v>0.0</v>
      </c>
      <c r="D247" s="142">
        <v>0.0</v>
      </c>
      <c r="E247" s="142">
        <v>0.0</v>
      </c>
      <c r="F247" s="142">
        <v>4.0</v>
      </c>
      <c r="G247" s="142">
        <v>4.0</v>
      </c>
      <c r="H247" s="142">
        <v>850000.0</v>
      </c>
      <c r="I247" s="142">
        <v>12.0</v>
      </c>
      <c r="J247" s="142">
        <v>350.0</v>
      </c>
      <c r="K247" s="142">
        <v>2.4416325E7</v>
      </c>
      <c r="L247" s="142">
        <v>11.0</v>
      </c>
      <c r="M247" s="142">
        <v>67.0</v>
      </c>
      <c r="N247" s="142">
        <v>1.3129782E7</v>
      </c>
      <c r="O247" s="142">
        <v>0.0</v>
      </c>
      <c r="P247" s="142">
        <v>0.0</v>
      </c>
      <c r="Q247" s="142">
        <v>0.0</v>
      </c>
      <c r="R247" s="142">
        <v>0.0</v>
      </c>
      <c r="S247" s="142">
        <v>0.0</v>
      </c>
      <c r="T247" s="142">
        <v>0.0</v>
      </c>
      <c r="U247" s="142">
        <v>0.0</v>
      </c>
      <c r="V247" s="142">
        <v>0.0</v>
      </c>
      <c r="W247" s="142">
        <v>0.0</v>
      </c>
      <c r="X247" s="142">
        <v>0.0</v>
      </c>
      <c r="Y247" s="142">
        <v>0.0</v>
      </c>
      <c r="Z247" s="142">
        <v>0.0</v>
      </c>
      <c r="AA247" s="142">
        <v>0.0</v>
      </c>
      <c r="AB247" s="142">
        <v>0.0</v>
      </c>
      <c r="AC247" s="142">
        <v>0.0</v>
      </c>
      <c r="AD247" s="146">
        <f t="shared" ref="AD247:AF247" si="298">C247+F247+I247+L247+O247+R247+U247+X247+AA247</f>
        <v>27</v>
      </c>
      <c r="AE247" s="142">
        <f t="shared" si="298"/>
        <v>421</v>
      </c>
      <c r="AF247" s="155">
        <f t="shared" si="298"/>
        <v>38396107</v>
      </c>
      <c r="AG247" s="51">
        <f>AE247-'Multi-Family'!AE234</f>
        <v>-19</v>
      </c>
      <c r="AH247" s="52">
        <f>AG247/'Multi-Family'!AE234</f>
        <v>-0.04318181818</v>
      </c>
      <c r="AI247" s="53">
        <f>AF247-'Multi-Family'!AF234</f>
        <v>8634688</v>
      </c>
      <c r="AJ247" s="52">
        <f>AI247/'Multi-Family'!AF234</f>
        <v>0.2901302522</v>
      </c>
      <c r="AK247" s="126">
        <f t="shared" si="290"/>
        <v>107443666.4</v>
      </c>
      <c r="AL247" s="38"/>
      <c r="AM247" s="38"/>
      <c r="AN247" s="38"/>
      <c r="AO247" s="38"/>
      <c r="AP247" s="38"/>
      <c r="AQ247" s="38"/>
      <c r="AR247" s="38"/>
      <c r="AS247" s="38"/>
      <c r="AT247" s="38"/>
      <c r="AU247" s="38"/>
      <c r="AV247" s="38"/>
      <c r="AW247" s="38"/>
      <c r="AX247" s="38"/>
      <c r="AY247" s="38"/>
      <c r="AZ247" s="38"/>
      <c r="BA247" s="38"/>
    </row>
    <row r="248" ht="12.75" customHeight="1">
      <c r="A248" s="36" t="s">
        <v>29</v>
      </c>
      <c r="B248" s="130">
        <v>2022.0</v>
      </c>
      <c r="C248" s="142">
        <v>0.0</v>
      </c>
      <c r="D248" s="142">
        <v>0.0</v>
      </c>
      <c r="E248" s="142">
        <v>0.0</v>
      </c>
      <c r="F248" s="142">
        <v>9.0</v>
      </c>
      <c r="G248" s="142">
        <v>9.0</v>
      </c>
      <c r="H248" s="142">
        <v>2.8027868E7</v>
      </c>
      <c r="I248" s="142">
        <v>3.0</v>
      </c>
      <c r="J248" s="142">
        <v>370.0</v>
      </c>
      <c r="K248" s="142">
        <v>1.8973314E7</v>
      </c>
      <c r="L248" s="142">
        <v>6.0</v>
      </c>
      <c r="M248" s="142">
        <v>40.0</v>
      </c>
      <c r="N248" s="142">
        <v>8032778.0</v>
      </c>
      <c r="O248" s="142">
        <v>0.0</v>
      </c>
      <c r="P248" s="142">
        <v>0.0</v>
      </c>
      <c r="Q248" s="142">
        <v>0.0</v>
      </c>
      <c r="R248" s="142">
        <v>0.0</v>
      </c>
      <c r="S248" s="142">
        <v>0.0</v>
      </c>
      <c r="T248" s="142">
        <v>0.0</v>
      </c>
      <c r="U248" s="142">
        <v>0.0</v>
      </c>
      <c r="V248" s="142">
        <v>0.0</v>
      </c>
      <c r="W248" s="142">
        <v>0.0</v>
      </c>
      <c r="X248" s="142">
        <v>0.0</v>
      </c>
      <c r="Y248" s="142">
        <v>0.0</v>
      </c>
      <c r="Z248" s="142">
        <v>0.0</v>
      </c>
      <c r="AA248" s="142">
        <v>0.0</v>
      </c>
      <c r="AB248" s="142">
        <v>0.0</v>
      </c>
      <c r="AC248" s="142">
        <v>0.0</v>
      </c>
      <c r="AD248" s="146">
        <f t="shared" ref="AD248:AF248" si="299">C248+F248+I248+L248+O248+R248+U248+X248+AA248</f>
        <v>18</v>
      </c>
      <c r="AE248" s="142">
        <f t="shared" si="299"/>
        <v>419</v>
      </c>
      <c r="AF248" s="155">
        <f t="shared" si="299"/>
        <v>55033960</v>
      </c>
      <c r="AG248" s="51">
        <f>AE248-'Multi-Family'!AE235</f>
        <v>303</v>
      </c>
      <c r="AH248" s="52">
        <f>AG248/'Multi-Family'!AE235</f>
        <v>2.612068966</v>
      </c>
      <c r="AI248" s="53">
        <f>AF248-'Multi-Family'!AF235</f>
        <v>45303346</v>
      </c>
      <c r="AJ248" s="52">
        <f>AI248/'Multi-Family'!AF235</f>
        <v>4.655754097</v>
      </c>
      <c r="AK248" s="126">
        <f t="shared" si="290"/>
        <v>152747012.4</v>
      </c>
      <c r="AL248" s="38"/>
      <c r="AM248" s="38"/>
      <c r="AN248" s="38"/>
      <c r="AO248" s="38"/>
      <c r="AP248" s="38"/>
      <c r="AQ248" s="38"/>
      <c r="AR248" s="38"/>
      <c r="AS248" s="38"/>
      <c r="AT248" s="38"/>
      <c r="AU248" s="38"/>
      <c r="AV248" s="38"/>
      <c r="AW248" s="38"/>
      <c r="AX248" s="38"/>
      <c r="AY248" s="38"/>
      <c r="AZ248" s="38"/>
      <c r="BA248" s="38"/>
    </row>
    <row r="249" ht="12.75" customHeight="1">
      <c r="A249" s="36" t="s">
        <v>30</v>
      </c>
      <c r="B249" s="130">
        <v>2022.0</v>
      </c>
      <c r="C249" s="142">
        <v>0.0</v>
      </c>
      <c r="D249" s="142">
        <v>0.0</v>
      </c>
      <c r="E249" s="142">
        <v>0.0</v>
      </c>
      <c r="F249" s="142">
        <v>0.0</v>
      </c>
      <c r="G249" s="142">
        <v>9.0</v>
      </c>
      <c r="H249" s="142">
        <v>0.0</v>
      </c>
      <c r="I249" s="142">
        <v>1.0</v>
      </c>
      <c r="J249" s="142">
        <v>4.0</v>
      </c>
      <c r="K249" s="142">
        <v>684754.0</v>
      </c>
      <c r="L249" s="142">
        <v>6.0</v>
      </c>
      <c r="M249" s="142">
        <v>36.0</v>
      </c>
      <c r="N249" s="142">
        <v>7282038.0</v>
      </c>
      <c r="O249" s="142">
        <v>0.0</v>
      </c>
      <c r="P249" s="142">
        <v>0.0</v>
      </c>
      <c r="Q249" s="142">
        <v>0.0</v>
      </c>
      <c r="R249" s="142">
        <v>0.0</v>
      </c>
      <c r="S249" s="142">
        <v>0.0</v>
      </c>
      <c r="T249" s="142">
        <v>0.0</v>
      </c>
      <c r="U249" s="142">
        <v>0.0</v>
      </c>
      <c r="V249" s="142">
        <v>0.0</v>
      </c>
      <c r="W249" s="142">
        <v>0.0</v>
      </c>
      <c r="X249" s="142">
        <v>0.0</v>
      </c>
      <c r="Y249" s="142">
        <v>0.0</v>
      </c>
      <c r="Z249" s="142">
        <v>0.0</v>
      </c>
      <c r="AA249" s="142">
        <v>0.0</v>
      </c>
      <c r="AB249" s="142">
        <v>0.0</v>
      </c>
      <c r="AC249" s="142">
        <v>0.0</v>
      </c>
      <c r="AD249" s="146">
        <f t="shared" ref="AD249:AF249" si="300">C249+F249+I249+L249+O249+R249+U249+X249+AA249</f>
        <v>7</v>
      </c>
      <c r="AE249" s="142">
        <f t="shared" si="300"/>
        <v>49</v>
      </c>
      <c r="AF249" s="155">
        <f t="shared" si="300"/>
        <v>7966792</v>
      </c>
      <c r="AG249" s="51">
        <f>AE249-'Multi-Family'!AE236</f>
        <v>-102</v>
      </c>
      <c r="AH249" s="52">
        <f>AG249/'Multi-Family'!AE236</f>
        <v>-0.6754966887</v>
      </c>
      <c r="AI249" s="53">
        <f>AF249-'Multi-Family'!AF236</f>
        <v>-9142283</v>
      </c>
      <c r="AJ249" s="52">
        <f>AI249/'Multi-Family'!AF236</f>
        <v>-0.5343528508</v>
      </c>
      <c r="AK249" s="126">
        <f t="shared" si="290"/>
        <v>143604729.4</v>
      </c>
      <c r="AL249" s="38"/>
      <c r="AM249" s="38"/>
      <c r="AN249" s="38"/>
      <c r="AO249" s="38"/>
      <c r="AP249" s="38"/>
      <c r="AQ249" s="38"/>
      <c r="AR249" s="38"/>
      <c r="AS249" s="38"/>
      <c r="AT249" s="38"/>
      <c r="AU249" s="38"/>
      <c r="AV249" s="38"/>
      <c r="AW249" s="38"/>
      <c r="AX249" s="38"/>
      <c r="AY249" s="38"/>
      <c r="AZ249" s="38"/>
      <c r="BA249" s="38"/>
    </row>
    <row r="250" ht="12.75" customHeight="1">
      <c r="A250" s="149" t="s">
        <v>31</v>
      </c>
      <c r="B250" s="133">
        <v>2022.0</v>
      </c>
      <c r="C250" s="156">
        <f t="shared" ref="C250:AF250" si="301">SUM(C238:C249)</f>
        <v>2</v>
      </c>
      <c r="D250" s="156">
        <f t="shared" si="301"/>
        <v>41</v>
      </c>
      <c r="E250" s="136">
        <f t="shared" si="301"/>
        <v>5900000</v>
      </c>
      <c r="F250" s="156">
        <f t="shared" si="301"/>
        <v>13</v>
      </c>
      <c r="G250" s="156">
        <f t="shared" si="301"/>
        <v>22</v>
      </c>
      <c r="H250" s="135">
        <f t="shared" si="301"/>
        <v>28877868</v>
      </c>
      <c r="I250" s="156">
        <f t="shared" si="301"/>
        <v>167</v>
      </c>
      <c r="J250" s="156">
        <f t="shared" si="301"/>
        <v>2565</v>
      </c>
      <c r="K250" s="136">
        <f t="shared" si="301"/>
        <v>181500791</v>
      </c>
      <c r="L250" s="156">
        <f t="shared" si="301"/>
        <v>73</v>
      </c>
      <c r="M250" s="156">
        <f t="shared" si="301"/>
        <v>924</v>
      </c>
      <c r="N250" s="136">
        <f t="shared" si="301"/>
        <v>133076388</v>
      </c>
      <c r="O250" s="156">
        <f t="shared" si="301"/>
        <v>1</v>
      </c>
      <c r="P250" s="156">
        <f t="shared" si="301"/>
        <v>3</v>
      </c>
      <c r="Q250" s="136">
        <f t="shared" si="301"/>
        <v>436000</v>
      </c>
      <c r="R250" s="156">
        <f t="shared" si="301"/>
        <v>0</v>
      </c>
      <c r="S250" s="156">
        <f t="shared" si="301"/>
        <v>0</v>
      </c>
      <c r="T250" s="156">
        <f t="shared" si="301"/>
        <v>0</v>
      </c>
      <c r="U250" s="156">
        <f t="shared" si="301"/>
        <v>0</v>
      </c>
      <c r="V250" s="156">
        <f t="shared" si="301"/>
        <v>0</v>
      </c>
      <c r="W250" s="156">
        <f t="shared" si="301"/>
        <v>0</v>
      </c>
      <c r="X250" s="156">
        <f t="shared" si="301"/>
        <v>1</v>
      </c>
      <c r="Y250" s="156">
        <f t="shared" si="301"/>
        <v>0</v>
      </c>
      <c r="Z250" s="136">
        <f t="shared" si="301"/>
        <v>0</v>
      </c>
      <c r="AA250" s="156">
        <f t="shared" si="301"/>
        <v>10</v>
      </c>
      <c r="AB250" s="156">
        <f t="shared" si="301"/>
        <v>11</v>
      </c>
      <c r="AC250" s="135">
        <f t="shared" si="301"/>
        <v>2100930</v>
      </c>
      <c r="AD250" s="157">
        <f t="shared" si="301"/>
        <v>267</v>
      </c>
      <c r="AE250" s="156">
        <f t="shared" si="301"/>
        <v>3566</v>
      </c>
      <c r="AF250" s="139">
        <f t="shared" si="301"/>
        <v>351891977</v>
      </c>
      <c r="AG250" s="54">
        <f>AE250-'Multi-Family'!AE237</f>
        <v>1297</v>
      </c>
      <c r="AH250" s="55">
        <f>AG250/'Multi-Family'!AE237</f>
        <v>0.5716174526</v>
      </c>
      <c r="AI250" s="56">
        <f>AF250-'Multi-Family'!AF237</f>
        <v>143604729.4</v>
      </c>
      <c r="AJ250" s="55">
        <f>AI250/'Multi-Family'!AF237</f>
        <v>0.6894552166</v>
      </c>
      <c r="AK250" s="129">
        <f t="shared" ref="AK250:AK251" si="303">AI250</f>
        <v>143604729.4</v>
      </c>
      <c r="AL250" s="38"/>
      <c r="AM250" s="38"/>
      <c r="AN250" s="38"/>
      <c r="AO250" s="38"/>
      <c r="AP250" s="38"/>
      <c r="AQ250" s="38"/>
      <c r="AR250" s="38"/>
      <c r="AS250" s="38"/>
      <c r="AT250" s="38"/>
      <c r="AU250" s="38"/>
      <c r="AV250" s="38"/>
      <c r="AW250" s="38"/>
      <c r="AX250" s="38"/>
      <c r="AY250" s="38"/>
      <c r="AZ250" s="38"/>
      <c r="BA250" s="38"/>
    </row>
    <row r="251" ht="12.75" customHeight="1">
      <c r="A251" s="105" t="s">
        <v>19</v>
      </c>
      <c r="B251" s="130">
        <v>2023.0</v>
      </c>
      <c r="C251" s="142">
        <v>0.0</v>
      </c>
      <c r="D251" s="142">
        <v>0.0</v>
      </c>
      <c r="E251" s="142">
        <v>0.0</v>
      </c>
      <c r="F251" s="142">
        <v>0.0</v>
      </c>
      <c r="G251" s="142">
        <v>0.0</v>
      </c>
      <c r="H251" s="142">
        <v>0.0</v>
      </c>
      <c r="I251" s="142">
        <v>3.0</v>
      </c>
      <c r="J251" s="142">
        <v>44.0</v>
      </c>
      <c r="K251" s="142">
        <v>5996184.0</v>
      </c>
      <c r="L251" s="142">
        <v>0.0</v>
      </c>
      <c r="M251" s="142">
        <v>0.0</v>
      </c>
      <c r="N251" s="142">
        <v>0.0</v>
      </c>
      <c r="O251" s="142">
        <v>1.0</v>
      </c>
      <c r="P251" s="142">
        <v>2.0</v>
      </c>
      <c r="Q251" s="142">
        <v>302400.0</v>
      </c>
      <c r="R251" s="142">
        <v>0.0</v>
      </c>
      <c r="S251" s="142">
        <v>0.0</v>
      </c>
      <c r="T251" s="142">
        <v>0.0</v>
      </c>
      <c r="U251" s="142">
        <v>0.0</v>
      </c>
      <c r="V251" s="142">
        <v>0.0</v>
      </c>
      <c r="W251" s="142">
        <v>0.0</v>
      </c>
      <c r="X251" s="142">
        <v>0.0</v>
      </c>
      <c r="Y251" s="142">
        <v>0.0</v>
      </c>
      <c r="Z251" s="142">
        <v>0.0</v>
      </c>
      <c r="AA251" s="142">
        <v>2.0</v>
      </c>
      <c r="AB251" s="142">
        <v>4.0</v>
      </c>
      <c r="AC251" s="142">
        <v>401140.0</v>
      </c>
      <c r="AD251" s="146">
        <f t="shared" ref="AD251:AF251" si="302">C251+F251+I251+L251+O251+R251+U251+X251+AA251</f>
        <v>6</v>
      </c>
      <c r="AE251" s="142">
        <f t="shared" si="302"/>
        <v>50</v>
      </c>
      <c r="AF251" s="155">
        <f t="shared" si="302"/>
        <v>6699724</v>
      </c>
      <c r="AG251" s="51">
        <f>AE251-'Multi-Family'!AE238</f>
        <v>-353</v>
      </c>
      <c r="AH251" s="52">
        <v>1.0</v>
      </c>
      <c r="AI251" s="53">
        <f>AF251-'Multi-Family'!AF238</f>
        <v>-21794962</v>
      </c>
      <c r="AJ251" s="52">
        <v>1.0</v>
      </c>
      <c r="AK251" s="126">
        <f t="shared" si="303"/>
        <v>-21794962</v>
      </c>
      <c r="AL251" s="38"/>
      <c r="AM251" s="37">
        <f t="array" ref="AM251:AX252">TRANSPOSE(AE251:AF262)</f>
        <v>50</v>
      </c>
      <c r="AN251" s="37">
        <v>490.0</v>
      </c>
      <c r="AO251" s="37">
        <v>319.0</v>
      </c>
      <c r="AP251" s="37">
        <v>19.0</v>
      </c>
      <c r="AQ251" s="37">
        <v>8.0</v>
      </c>
      <c r="AR251" s="37">
        <v>60.0</v>
      </c>
      <c r="AS251" s="37">
        <v>10.0</v>
      </c>
      <c r="AT251" s="37">
        <v>105.0</v>
      </c>
      <c r="AU251" s="37">
        <v>123.0</v>
      </c>
      <c r="AV251" s="37">
        <v>228.0</v>
      </c>
      <c r="AW251" s="37">
        <v>554.0</v>
      </c>
      <c r="AX251" s="37">
        <v>320.0</v>
      </c>
      <c r="AY251" s="38"/>
      <c r="AZ251" s="38"/>
      <c r="BA251" s="38"/>
    </row>
    <row r="252" ht="12.75" customHeight="1">
      <c r="A252" s="36" t="s">
        <v>20</v>
      </c>
      <c r="B252" s="130">
        <v>2023.0</v>
      </c>
      <c r="C252" s="142">
        <v>1.0</v>
      </c>
      <c r="D252" s="142">
        <v>60.0</v>
      </c>
      <c r="E252" s="142">
        <v>7626200.0</v>
      </c>
      <c r="F252" s="142">
        <v>0.0</v>
      </c>
      <c r="G252" s="142">
        <v>0.0</v>
      </c>
      <c r="H252" s="142">
        <v>0.0</v>
      </c>
      <c r="I252" s="142">
        <v>17.0</v>
      </c>
      <c r="J252" s="142">
        <v>426.0</v>
      </c>
      <c r="K252" s="142">
        <v>2.4540373E7</v>
      </c>
      <c r="L252" s="142">
        <v>0.0</v>
      </c>
      <c r="M252" s="142">
        <v>0.0</v>
      </c>
      <c r="N252" s="142">
        <v>0.0</v>
      </c>
      <c r="O252" s="142">
        <v>0.0</v>
      </c>
      <c r="P252" s="142">
        <v>0.0</v>
      </c>
      <c r="Q252" s="142">
        <v>0.0</v>
      </c>
      <c r="R252" s="142">
        <v>0.0</v>
      </c>
      <c r="S252" s="142">
        <v>0.0</v>
      </c>
      <c r="T252" s="142">
        <v>0.0</v>
      </c>
      <c r="U252" s="142">
        <v>0.0</v>
      </c>
      <c r="V252" s="142">
        <v>0.0</v>
      </c>
      <c r="W252" s="142">
        <v>0.0</v>
      </c>
      <c r="X252" s="142">
        <v>0.0</v>
      </c>
      <c r="Y252" s="142">
        <v>0.0</v>
      </c>
      <c r="Z252" s="142">
        <v>0.0</v>
      </c>
      <c r="AA252" s="142">
        <v>2.0</v>
      </c>
      <c r="AB252" s="142">
        <v>4.0</v>
      </c>
      <c r="AC252" s="142">
        <v>560000.0</v>
      </c>
      <c r="AD252" s="146">
        <f t="shared" ref="AD252:AF252" si="304">C252+F252+I252+L252+O252+R252+U252+X252+AA252</f>
        <v>20</v>
      </c>
      <c r="AE252" s="142">
        <f t="shared" si="304"/>
        <v>490</v>
      </c>
      <c r="AF252" s="155">
        <f t="shared" si="304"/>
        <v>32726573</v>
      </c>
      <c r="AG252" s="51">
        <f>AE252-'Multi-Family'!AE239</f>
        <v>238</v>
      </c>
      <c r="AH252" s="52">
        <f>AG252/'Multi-Family'!AE239</f>
        <v>0.9444444444</v>
      </c>
      <c r="AI252" s="53">
        <f>AF252-'Multi-Family'!AF239</f>
        <v>15066078</v>
      </c>
      <c r="AJ252" s="52">
        <f>AI252/'Multi-Family'!AF239</f>
        <v>0.8530948878</v>
      </c>
      <c r="AK252" s="126">
        <f t="shared" ref="AK252:AK262" si="306">AK251+AI252</f>
        <v>-6728884</v>
      </c>
      <c r="AL252" s="38"/>
      <c r="AM252" s="37">
        <v>6699724.0</v>
      </c>
      <c r="AN252" s="37">
        <v>3.2726573E7</v>
      </c>
      <c r="AO252" s="37">
        <v>4.5450396E7</v>
      </c>
      <c r="AP252" s="37">
        <v>5146856.0</v>
      </c>
      <c r="AQ252" s="37">
        <v>1548000.0</v>
      </c>
      <c r="AR252" s="37">
        <v>5872463.0</v>
      </c>
      <c r="AS252" s="37">
        <v>2227000.0</v>
      </c>
      <c r="AT252" s="37">
        <v>7876161.0</v>
      </c>
      <c r="AU252" s="37">
        <v>1.8241695E7</v>
      </c>
      <c r="AV252" s="37">
        <v>1.5910937E7</v>
      </c>
      <c r="AW252" s="37">
        <v>4.9678402E7</v>
      </c>
      <c r="AX252" s="37">
        <v>2.8589272E7</v>
      </c>
      <c r="AY252" s="38"/>
      <c r="AZ252" s="38"/>
      <c r="BA252" s="38"/>
    </row>
    <row r="253" ht="12.75" customHeight="1">
      <c r="A253" s="36" t="s">
        <v>21</v>
      </c>
      <c r="B253" s="130">
        <v>2023.0</v>
      </c>
      <c r="C253" s="142">
        <v>0.0</v>
      </c>
      <c r="D253" s="142">
        <v>0.0</v>
      </c>
      <c r="E253" s="142">
        <v>0.0</v>
      </c>
      <c r="F253" s="142">
        <v>9.0</v>
      </c>
      <c r="G253" s="142">
        <v>5.0</v>
      </c>
      <c r="H253" s="142">
        <v>4600000.0</v>
      </c>
      <c r="I253" s="142">
        <v>10.0</v>
      </c>
      <c r="J253" s="142">
        <v>100.0</v>
      </c>
      <c r="K253" s="142">
        <v>1.0567912E7</v>
      </c>
      <c r="L253" s="142">
        <v>4.0</v>
      </c>
      <c r="M253" s="142">
        <v>210.0</v>
      </c>
      <c r="N253" s="142">
        <v>2.9332484E7</v>
      </c>
      <c r="O253" s="142">
        <v>1.0</v>
      </c>
      <c r="P253" s="142">
        <v>2.0</v>
      </c>
      <c r="Q253" s="142">
        <v>500000.0</v>
      </c>
      <c r="R253" s="142">
        <v>0.0</v>
      </c>
      <c r="S253" s="142">
        <v>0.0</v>
      </c>
      <c r="T253" s="142">
        <v>0.0</v>
      </c>
      <c r="U253" s="142">
        <v>0.0</v>
      </c>
      <c r="V253" s="142">
        <v>0.0</v>
      </c>
      <c r="W253" s="142">
        <v>0.0</v>
      </c>
      <c r="X253" s="142">
        <v>0.0</v>
      </c>
      <c r="Y253" s="142">
        <v>0.0</v>
      </c>
      <c r="Z253" s="142">
        <v>0.0</v>
      </c>
      <c r="AA253" s="142">
        <v>1.0</v>
      </c>
      <c r="AB253" s="142">
        <v>2.0</v>
      </c>
      <c r="AC253" s="142">
        <v>450000.0</v>
      </c>
      <c r="AD253" s="146">
        <f t="shared" ref="AD253:AF253" si="305">C253+F253+I253+L253+O253+R253+U253+X253+AA253</f>
        <v>25</v>
      </c>
      <c r="AE253" s="142">
        <f t="shared" si="305"/>
        <v>319</v>
      </c>
      <c r="AF253" s="155">
        <f t="shared" si="305"/>
        <v>45450396</v>
      </c>
      <c r="AG253" s="51">
        <f>AE253-'Multi-Family'!AE240</f>
        <v>63</v>
      </c>
      <c r="AH253" s="52">
        <f>AG253/'Multi-Family'!AE240</f>
        <v>0.24609375</v>
      </c>
      <c r="AI253" s="53">
        <f>AF253-'Multi-Family'!AF240</f>
        <v>26555852</v>
      </c>
      <c r="AJ253" s="52">
        <f>AI253/'Multi-Family'!AF240</f>
        <v>1.405477264</v>
      </c>
      <c r="AK253" s="126">
        <f t="shared" si="306"/>
        <v>19826968</v>
      </c>
      <c r="AL253" s="38"/>
      <c r="AM253" s="15">
        <f t="shared" ref="AM253:AX253" si="307">AM252/$AM$150</f>
        <v>6.699724</v>
      </c>
      <c r="AN253" s="15">
        <f t="shared" si="307"/>
        <v>32.726573</v>
      </c>
      <c r="AO253" s="15">
        <f t="shared" si="307"/>
        <v>45.450396</v>
      </c>
      <c r="AP253" s="15">
        <f t="shared" si="307"/>
        <v>5.146856</v>
      </c>
      <c r="AQ253" s="15">
        <f t="shared" si="307"/>
        <v>1.548</v>
      </c>
      <c r="AR253" s="15">
        <f t="shared" si="307"/>
        <v>5.872463</v>
      </c>
      <c r="AS253" s="15">
        <f t="shared" si="307"/>
        <v>2.227</v>
      </c>
      <c r="AT253" s="15">
        <f t="shared" si="307"/>
        <v>7.876161</v>
      </c>
      <c r="AU253" s="15">
        <f t="shared" si="307"/>
        <v>18.241695</v>
      </c>
      <c r="AV253" s="15">
        <f t="shared" si="307"/>
        <v>15.910937</v>
      </c>
      <c r="AW253" s="15">
        <f t="shared" si="307"/>
        <v>49.678402</v>
      </c>
      <c r="AX253" s="15">
        <f t="shared" si="307"/>
        <v>28.589272</v>
      </c>
      <c r="AY253" s="38"/>
      <c r="AZ253" s="38"/>
      <c r="BA253" s="38"/>
    </row>
    <row r="254" ht="12.75" customHeight="1">
      <c r="A254" s="36" t="s">
        <v>22</v>
      </c>
      <c r="B254" s="130">
        <v>2023.0</v>
      </c>
      <c r="C254" s="142">
        <v>0.0</v>
      </c>
      <c r="D254" s="142">
        <v>0.0</v>
      </c>
      <c r="E254" s="142">
        <v>0.0</v>
      </c>
      <c r="F254" s="142">
        <v>6.0</v>
      </c>
      <c r="G254" s="142">
        <v>6.0</v>
      </c>
      <c r="H254" s="142">
        <v>3096000.0</v>
      </c>
      <c r="I254" s="142">
        <v>0.0</v>
      </c>
      <c r="J254" s="142">
        <v>0.0</v>
      </c>
      <c r="K254" s="142">
        <v>0.0</v>
      </c>
      <c r="L254" s="142">
        <v>1.0</v>
      </c>
      <c r="M254" s="142">
        <v>11.0</v>
      </c>
      <c r="N254" s="142">
        <v>2050856.0</v>
      </c>
      <c r="O254" s="142">
        <v>0.0</v>
      </c>
      <c r="P254" s="142">
        <v>0.0</v>
      </c>
      <c r="Q254" s="142">
        <v>0.0</v>
      </c>
      <c r="R254" s="142">
        <v>0.0</v>
      </c>
      <c r="S254" s="142">
        <v>0.0</v>
      </c>
      <c r="T254" s="142">
        <v>0.0</v>
      </c>
      <c r="U254" s="142">
        <v>0.0</v>
      </c>
      <c r="V254" s="142">
        <v>0.0</v>
      </c>
      <c r="W254" s="142">
        <v>0.0</v>
      </c>
      <c r="X254" s="142">
        <v>0.0</v>
      </c>
      <c r="Y254" s="142">
        <v>0.0</v>
      </c>
      <c r="Z254" s="142">
        <v>0.0</v>
      </c>
      <c r="AA254" s="142">
        <v>0.0</v>
      </c>
      <c r="AB254" s="142">
        <v>2.0</v>
      </c>
      <c r="AC254" s="142">
        <v>0.0</v>
      </c>
      <c r="AD254" s="146">
        <f t="shared" ref="AD254:AF254" si="308">C254+F254+I254+L254+O254+R254+U254+X254+AA254</f>
        <v>7</v>
      </c>
      <c r="AE254" s="142">
        <f t="shared" si="308"/>
        <v>19</v>
      </c>
      <c r="AF254" s="155">
        <f t="shared" si="308"/>
        <v>5146856</v>
      </c>
      <c r="AG254" s="51">
        <f>AE254-'Multi-Family'!AE241</f>
        <v>-504</v>
      </c>
      <c r="AH254" s="52">
        <f>AG254/'Multi-Family'!AE241</f>
        <v>-0.9636711281</v>
      </c>
      <c r="AI254" s="53">
        <f>AF254-'Multi-Family'!AF241</f>
        <v>-41064343</v>
      </c>
      <c r="AJ254" s="52">
        <f>AI254/'Multi-Family'!AF241</f>
        <v>-0.8886231885</v>
      </c>
      <c r="AK254" s="126">
        <f t="shared" si="306"/>
        <v>-21237375</v>
      </c>
      <c r="AL254" s="38"/>
      <c r="AM254" s="38"/>
      <c r="AN254" s="38"/>
      <c r="AO254" s="38"/>
      <c r="AP254" s="38"/>
      <c r="AQ254" s="38"/>
      <c r="AR254" s="38"/>
      <c r="AS254" s="38"/>
      <c r="AT254" s="38"/>
      <c r="AU254" s="38"/>
      <c r="AV254" s="38"/>
      <c r="AW254" s="38"/>
      <c r="AX254" s="38"/>
      <c r="AY254" s="38"/>
      <c r="AZ254" s="38"/>
      <c r="BA254" s="38"/>
    </row>
    <row r="255" ht="12.75" customHeight="1">
      <c r="A255" s="36" t="s">
        <v>23</v>
      </c>
      <c r="B255" s="130">
        <v>2023.0</v>
      </c>
      <c r="C255" s="142">
        <v>0.0</v>
      </c>
      <c r="D255" s="142">
        <v>0.0</v>
      </c>
      <c r="E255" s="142">
        <v>0.0</v>
      </c>
      <c r="F255" s="142">
        <v>5.0</v>
      </c>
      <c r="G255" s="142">
        <v>6.0</v>
      </c>
      <c r="H255" s="142">
        <v>1548000.0</v>
      </c>
      <c r="I255" s="142">
        <v>0.0</v>
      </c>
      <c r="J255" s="142">
        <v>0.0</v>
      </c>
      <c r="K255" s="142">
        <v>0.0</v>
      </c>
      <c r="L255" s="142">
        <v>0.0</v>
      </c>
      <c r="M255" s="142">
        <v>0.0</v>
      </c>
      <c r="N255" s="142">
        <v>0.0</v>
      </c>
      <c r="O255" s="142">
        <v>0.0</v>
      </c>
      <c r="P255" s="142">
        <v>0.0</v>
      </c>
      <c r="Q255" s="142">
        <v>0.0</v>
      </c>
      <c r="R255" s="142">
        <v>0.0</v>
      </c>
      <c r="S255" s="142">
        <v>0.0</v>
      </c>
      <c r="T255" s="142">
        <v>0.0</v>
      </c>
      <c r="U255" s="142">
        <v>0.0</v>
      </c>
      <c r="V255" s="142">
        <v>0.0</v>
      </c>
      <c r="W255" s="142">
        <v>0.0</v>
      </c>
      <c r="X255" s="142">
        <v>0.0</v>
      </c>
      <c r="Y255" s="142">
        <v>0.0</v>
      </c>
      <c r="Z255" s="142">
        <v>0.0</v>
      </c>
      <c r="AA255" s="142">
        <v>0.0</v>
      </c>
      <c r="AB255" s="142">
        <v>2.0</v>
      </c>
      <c r="AC255" s="142">
        <v>0.0</v>
      </c>
      <c r="AD255" s="146">
        <f t="shared" ref="AD255:AF255" si="309">C255+F255+I255+L255+O255+R255+U255+X255+AA255</f>
        <v>5</v>
      </c>
      <c r="AE255" s="142">
        <f t="shared" si="309"/>
        <v>8</v>
      </c>
      <c r="AF255" s="155">
        <f t="shared" si="309"/>
        <v>1548000</v>
      </c>
      <c r="AG255" s="51">
        <f>AE255-'Multi-Family'!AE242</f>
        <v>-305</v>
      </c>
      <c r="AH255" s="52">
        <f>AG255/'Multi-Family'!AE242</f>
        <v>-0.9744408946</v>
      </c>
      <c r="AI255" s="53">
        <f>AF255-'Multi-Family'!AF242</f>
        <v>-31520460</v>
      </c>
      <c r="AJ255" s="52">
        <f>AI255/'Multi-Family'!AF242</f>
        <v>-0.9531880227</v>
      </c>
      <c r="AK255" s="126">
        <f t="shared" si="306"/>
        <v>-52757835</v>
      </c>
      <c r="AL255" s="38"/>
      <c r="AM255" s="38"/>
      <c r="AN255" s="38"/>
      <c r="AO255" s="38"/>
      <c r="AP255" s="38"/>
      <c r="AQ255" s="38"/>
      <c r="AR255" s="38"/>
      <c r="AS255" s="38"/>
      <c r="AT255" s="38"/>
      <c r="AU255" s="38"/>
      <c r="AV255" s="38"/>
      <c r="AW255" s="38"/>
      <c r="AX255" s="38"/>
      <c r="AY255" s="38"/>
      <c r="AZ255" s="38"/>
      <c r="BA255" s="38"/>
    </row>
    <row r="256" ht="12.75" customHeight="1">
      <c r="A256" s="36" t="s">
        <v>32</v>
      </c>
      <c r="B256" s="130">
        <v>2023.0</v>
      </c>
      <c r="C256" s="142">
        <v>0.0</v>
      </c>
      <c r="D256" s="142">
        <v>0.0</v>
      </c>
      <c r="E256" s="142">
        <v>0.0</v>
      </c>
      <c r="F256" s="142">
        <v>8.0</v>
      </c>
      <c r="G256" s="142">
        <v>4.0</v>
      </c>
      <c r="H256" s="142">
        <v>1200000.0</v>
      </c>
      <c r="I256" s="142">
        <v>1.0</v>
      </c>
      <c r="J256" s="142">
        <v>50.0</v>
      </c>
      <c r="K256" s="142">
        <v>3513804.0</v>
      </c>
      <c r="L256" s="142">
        <v>1.0</v>
      </c>
      <c r="M256" s="142">
        <v>4.0</v>
      </c>
      <c r="N256" s="142">
        <v>988659.0</v>
      </c>
      <c r="O256" s="142">
        <v>0.0</v>
      </c>
      <c r="P256" s="142">
        <v>0.0</v>
      </c>
      <c r="Q256" s="142">
        <v>0.0</v>
      </c>
      <c r="R256" s="142">
        <v>0.0</v>
      </c>
      <c r="S256" s="142">
        <v>0.0</v>
      </c>
      <c r="T256" s="142">
        <v>0.0</v>
      </c>
      <c r="U256" s="142">
        <v>0.0</v>
      </c>
      <c r="V256" s="142">
        <v>0.0</v>
      </c>
      <c r="W256" s="142">
        <v>0.0</v>
      </c>
      <c r="X256" s="142">
        <v>0.0</v>
      </c>
      <c r="Y256" s="142">
        <v>0.0</v>
      </c>
      <c r="Z256" s="142">
        <v>0.0</v>
      </c>
      <c r="AA256" s="142">
        <v>1.0</v>
      </c>
      <c r="AB256" s="142">
        <v>2.0</v>
      </c>
      <c r="AC256" s="142">
        <v>170000.0</v>
      </c>
      <c r="AD256" s="146">
        <f t="shared" ref="AD256:AF256" si="310">C256+F256+I256+L256+O256+R256+U256+X256+AA256</f>
        <v>11</v>
      </c>
      <c r="AE256" s="142">
        <f t="shared" si="310"/>
        <v>60</v>
      </c>
      <c r="AF256" s="155">
        <f t="shared" si="310"/>
        <v>5872463</v>
      </c>
      <c r="AG256" s="51">
        <f>AE256-'Multi-Family'!AE243</f>
        <v>-95</v>
      </c>
      <c r="AH256" s="52">
        <f>AG256/'Multi-Family'!AE243</f>
        <v>-0.6129032258</v>
      </c>
      <c r="AI256" s="53">
        <f>AF256-'Multi-Family'!AF243</f>
        <v>-10689806</v>
      </c>
      <c r="AJ256" s="52">
        <f>AI256/'Multi-Family'!AF243</f>
        <v>-0.645431251</v>
      </c>
      <c r="AK256" s="126">
        <f t="shared" si="306"/>
        <v>-63447641</v>
      </c>
      <c r="AL256" s="38"/>
      <c r="AM256" s="38"/>
      <c r="AN256" s="38"/>
      <c r="AO256" s="38"/>
      <c r="AP256" s="38"/>
      <c r="AQ256" s="38"/>
      <c r="AR256" s="38"/>
      <c r="AS256" s="38"/>
      <c r="AT256" s="38"/>
      <c r="AU256" s="38"/>
      <c r="AV256" s="38"/>
      <c r="AW256" s="38"/>
      <c r="AX256" s="38"/>
      <c r="AY256" s="38"/>
      <c r="AZ256" s="38"/>
      <c r="BA256" s="38"/>
    </row>
    <row r="257" ht="12.75" customHeight="1">
      <c r="A257" s="36" t="s">
        <v>25</v>
      </c>
      <c r="B257" s="130">
        <v>2023.0</v>
      </c>
      <c r="C257" s="142">
        <v>0.0</v>
      </c>
      <c r="D257" s="142">
        <v>0.0</v>
      </c>
      <c r="E257" s="142">
        <v>0.0</v>
      </c>
      <c r="F257" s="142">
        <v>16.0</v>
      </c>
      <c r="G257" s="142">
        <v>8.0</v>
      </c>
      <c r="H257" s="142">
        <v>2000000.0</v>
      </c>
      <c r="I257" s="142">
        <v>0.0</v>
      </c>
      <c r="J257" s="142">
        <v>0.0</v>
      </c>
      <c r="K257" s="142">
        <v>0.0</v>
      </c>
      <c r="L257" s="142">
        <v>0.0</v>
      </c>
      <c r="M257" s="142">
        <v>0.0</v>
      </c>
      <c r="N257" s="142">
        <v>0.0</v>
      </c>
      <c r="O257" s="142">
        <v>0.0</v>
      </c>
      <c r="P257" s="142">
        <v>0.0</v>
      </c>
      <c r="Q257" s="142">
        <v>0.0</v>
      </c>
      <c r="R257" s="142">
        <v>0.0</v>
      </c>
      <c r="S257" s="142">
        <v>0.0</v>
      </c>
      <c r="T257" s="142">
        <v>0.0</v>
      </c>
      <c r="U257" s="142">
        <v>0.0</v>
      </c>
      <c r="V257" s="142">
        <v>0.0</v>
      </c>
      <c r="W257" s="142">
        <v>0.0</v>
      </c>
      <c r="X257" s="142">
        <v>0.0</v>
      </c>
      <c r="Y257" s="142">
        <v>0.0</v>
      </c>
      <c r="Z257" s="142">
        <v>0.0</v>
      </c>
      <c r="AA257" s="142">
        <v>1.0</v>
      </c>
      <c r="AB257" s="142">
        <v>2.0</v>
      </c>
      <c r="AC257" s="142">
        <v>227000.0</v>
      </c>
      <c r="AD257" s="146">
        <f t="shared" ref="AD257:AF257" si="311">C257+F257+I257+L257+O257+R257+U257+X257+AA257</f>
        <v>17</v>
      </c>
      <c r="AE257" s="142">
        <f t="shared" si="311"/>
        <v>10</v>
      </c>
      <c r="AF257" s="155">
        <f t="shared" si="311"/>
        <v>2227000</v>
      </c>
      <c r="AG257" s="51">
        <f>AE257-'Multi-Family'!AE244</f>
        <v>-248</v>
      </c>
      <c r="AH257" s="52">
        <f>AG257/'Multi-Family'!AE244</f>
        <v>-0.9612403101</v>
      </c>
      <c r="AI257" s="53">
        <f>AF257-'Multi-Family'!AF244</f>
        <v>-26679564</v>
      </c>
      <c r="AJ257" s="52">
        <f>AI257/'Multi-Family'!AF244</f>
        <v>-0.9229586747</v>
      </c>
      <c r="AK257" s="126">
        <f t="shared" si="306"/>
        <v>-90127205</v>
      </c>
      <c r="AL257" s="38"/>
      <c r="AM257" s="38"/>
      <c r="AN257" s="38"/>
      <c r="AO257" s="38"/>
      <c r="AP257" s="38"/>
      <c r="AQ257" s="38"/>
      <c r="AR257" s="38"/>
      <c r="AS257" s="38"/>
      <c r="AT257" s="38"/>
      <c r="AU257" s="38"/>
      <c r="AV257" s="38"/>
      <c r="AW257" s="38"/>
      <c r="AX257" s="38"/>
      <c r="AY257" s="38"/>
      <c r="AZ257" s="38"/>
      <c r="BA257" s="38"/>
    </row>
    <row r="258" ht="12.75" customHeight="1">
      <c r="A258" s="36" t="s">
        <v>26</v>
      </c>
      <c r="B258" s="130">
        <v>2023.0</v>
      </c>
      <c r="C258" s="142">
        <v>0.0</v>
      </c>
      <c r="D258" s="142">
        <v>0.0</v>
      </c>
      <c r="E258" s="142">
        <v>0.0</v>
      </c>
      <c r="F258" s="142">
        <v>24.0</v>
      </c>
      <c r="G258" s="142">
        <v>12.0</v>
      </c>
      <c r="H258" s="142">
        <v>1412000.0</v>
      </c>
      <c r="I258" s="142">
        <v>8.0</v>
      </c>
      <c r="J258" s="142">
        <v>91.0</v>
      </c>
      <c r="K258" s="142">
        <v>6464161.0</v>
      </c>
      <c r="L258" s="142">
        <v>0.0</v>
      </c>
      <c r="M258" s="142">
        <v>0.0</v>
      </c>
      <c r="N258" s="142">
        <v>0.0</v>
      </c>
      <c r="O258" s="142">
        <v>0.0</v>
      </c>
      <c r="P258" s="142">
        <v>0.0</v>
      </c>
      <c r="Q258" s="142">
        <v>0.0</v>
      </c>
      <c r="R258" s="142">
        <v>0.0</v>
      </c>
      <c r="S258" s="142">
        <v>0.0</v>
      </c>
      <c r="T258" s="142">
        <v>0.0</v>
      </c>
      <c r="U258" s="142">
        <v>0.0</v>
      </c>
      <c r="V258" s="142">
        <v>0.0</v>
      </c>
      <c r="W258" s="142">
        <v>0.0</v>
      </c>
      <c r="X258" s="142">
        <v>0.0</v>
      </c>
      <c r="Y258" s="142">
        <v>0.0</v>
      </c>
      <c r="Z258" s="142">
        <v>0.0</v>
      </c>
      <c r="AA258" s="142">
        <v>0.0</v>
      </c>
      <c r="AB258" s="142">
        <v>2.0</v>
      </c>
      <c r="AC258" s="142">
        <v>0.0</v>
      </c>
      <c r="AD258" s="146">
        <f t="shared" ref="AD258:AF258" si="312">C258+F258+I258+L258+O258+R258+U258+X258+AA258</f>
        <v>32</v>
      </c>
      <c r="AE258" s="142">
        <f t="shared" si="312"/>
        <v>105</v>
      </c>
      <c r="AF258" s="155">
        <f t="shared" si="312"/>
        <v>7876161</v>
      </c>
      <c r="AG258" s="51">
        <f>AE258-'Multi-Family'!AE245</f>
        <v>-39</v>
      </c>
      <c r="AH258" s="52">
        <f>AG258/'Multi-Family'!AE245</f>
        <v>-0.2708333333</v>
      </c>
      <c r="AI258" s="53">
        <f>AF258-'Multi-Family'!AF245</f>
        <v>-9589861</v>
      </c>
      <c r="AJ258" s="52">
        <f>AI258/'Multi-Family'!AF245</f>
        <v>-0.5490581084</v>
      </c>
      <c r="AK258" s="126">
        <f t="shared" si="306"/>
        <v>-99717066</v>
      </c>
      <c r="AL258" s="38"/>
      <c r="AM258" s="38"/>
      <c r="AN258" s="38"/>
      <c r="AO258" s="38"/>
      <c r="AP258" s="38"/>
      <c r="AQ258" s="38"/>
      <c r="AR258" s="38"/>
      <c r="AS258" s="38"/>
      <c r="AT258" s="38"/>
      <c r="AU258" s="38"/>
      <c r="AV258" s="38"/>
      <c r="AW258" s="38"/>
      <c r="AX258" s="38"/>
      <c r="AY258" s="38"/>
      <c r="AZ258" s="38"/>
      <c r="BA258" s="38"/>
    </row>
    <row r="259" ht="12.75" customHeight="1">
      <c r="A259" s="36" t="s">
        <v>27</v>
      </c>
      <c r="B259" s="130">
        <v>2023.0</v>
      </c>
      <c r="C259" s="142">
        <v>0.0</v>
      </c>
      <c r="D259" s="142">
        <v>0.0</v>
      </c>
      <c r="E259" s="142">
        <v>0.0</v>
      </c>
      <c r="F259" s="142">
        <v>21.0</v>
      </c>
      <c r="G259" s="142">
        <v>13.0</v>
      </c>
      <c r="H259" s="142">
        <v>8653959.0</v>
      </c>
      <c r="I259" s="142">
        <v>9.0</v>
      </c>
      <c r="J259" s="142">
        <v>108.0</v>
      </c>
      <c r="K259" s="142">
        <v>9587736.0</v>
      </c>
      <c r="L259" s="142">
        <v>0.0</v>
      </c>
      <c r="M259" s="142">
        <v>0.0</v>
      </c>
      <c r="N259" s="142">
        <v>0.0</v>
      </c>
      <c r="O259" s="142">
        <v>0.0</v>
      </c>
      <c r="P259" s="142">
        <v>0.0</v>
      </c>
      <c r="Q259" s="142">
        <v>0.0</v>
      </c>
      <c r="R259" s="142">
        <v>0.0</v>
      </c>
      <c r="S259" s="142">
        <v>0.0</v>
      </c>
      <c r="T259" s="142">
        <v>0.0</v>
      </c>
      <c r="U259" s="142">
        <v>0.0</v>
      </c>
      <c r="V259" s="142">
        <v>0.0</v>
      </c>
      <c r="W259" s="142">
        <v>0.0</v>
      </c>
      <c r="X259" s="142">
        <v>0.0</v>
      </c>
      <c r="Y259" s="142">
        <v>0.0</v>
      </c>
      <c r="Z259" s="142">
        <v>0.0</v>
      </c>
      <c r="AA259" s="142">
        <v>0.0</v>
      </c>
      <c r="AB259" s="142">
        <v>2.0</v>
      </c>
      <c r="AC259" s="142">
        <v>0.0</v>
      </c>
      <c r="AD259" s="146">
        <f t="shared" ref="AD259:AF259" si="313">C259+F259+I259+L259+O259+R259+U259+X259+AA259</f>
        <v>30</v>
      </c>
      <c r="AE259" s="142">
        <f t="shared" si="313"/>
        <v>123</v>
      </c>
      <c r="AF259" s="155">
        <f t="shared" si="313"/>
        <v>18241695</v>
      </c>
      <c r="AG259" s="51">
        <f>AE259-'Multi-Family'!AE246</f>
        <v>-250</v>
      </c>
      <c r="AH259" s="52">
        <f>AG259/'Multi-Family'!AE246</f>
        <v>-0.6702412869</v>
      </c>
      <c r="AI259" s="53">
        <f>AF259-'Multi-Family'!AF246</f>
        <v>-24989184</v>
      </c>
      <c r="AJ259" s="52">
        <f>AI259/'Multi-Family'!AF246</f>
        <v>-0.578040155</v>
      </c>
      <c r="AK259" s="126">
        <f t="shared" si="306"/>
        <v>-124706250</v>
      </c>
      <c r="AL259" s="38"/>
      <c r="AM259" s="38"/>
      <c r="AN259" s="38"/>
      <c r="AO259" s="38"/>
      <c r="AP259" s="38"/>
      <c r="AQ259" s="38"/>
      <c r="AR259" s="38"/>
      <c r="AS259" s="38"/>
      <c r="AT259" s="38"/>
      <c r="AU259" s="38"/>
      <c r="AV259" s="38"/>
      <c r="AW259" s="38"/>
      <c r="AX259" s="38"/>
      <c r="AY259" s="38"/>
      <c r="AZ259" s="38"/>
      <c r="BA259" s="38"/>
    </row>
    <row r="260" ht="12.75" customHeight="1">
      <c r="A260" s="36" t="s">
        <v>28</v>
      </c>
      <c r="B260" s="130">
        <v>2023.0</v>
      </c>
      <c r="C260" s="142">
        <v>0.0</v>
      </c>
      <c r="D260" s="142">
        <v>0.0</v>
      </c>
      <c r="E260" s="142">
        <v>0.0</v>
      </c>
      <c r="F260" s="142">
        <v>20.0</v>
      </c>
      <c r="G260" s="142">
        <v>10.0</v>
      </c>
      <c r="H260" s="142">
        <v>1000000.0</v>
      </c>
      <c r="I260" s="142">
        <v>4.0</v>
      </c>
      <c r="J260" s="142">
        <v>215.0</v>
      </c>
      <c r="K260" s="142">
        <v>1.4121705E7</v>
      </c>
      <c r="L260" s="142">
        <v>0.0</v>
      </c>
      <c r="M260" s="142">
        <v>0.0</v>
      </c>
      <c r="N260" s="142">
        <v>0.0</v>
      </c>
      <c r="O260" s="142">
        <v>0.0</v>
      </c>
      <c r="P260" s="142">
        <v>0.0</v>
      </c>
      <c r="Q260" s="142">
        <v>0.0</v>
      </c>
      <c r="R260" s="142">
        <v>0.0</v>
      </c>
      <c r="S260" s="142">
        <v>0.0</v>
      </c>
      <c r="T260" s="142">
        <v>0.0</v>
      </c>
      <c r="U260" s="142">
        <v>0.0</v>
      </c>
      <c r="V260" s="142">
        <v>0.0</v>
      </c>
      <c r="W260" s="142">
        <v>0.0</v>
      </c>
      <c r="X260" s="142">
        <v>0.0</v>
      </c>
      <c r="Y260" s="142">
        <v>0.0</v>
      </c>
      <c r="Z260" s="142">
        <v>0.0</v>
      </c>
      <c r="AA260" s="142">
        <v>1.0</v>
      </c>
      <c r="AB260" s="142">
        <v>3.0</v>
      </c>
      <c r="AC260" s="142">
        <v>789232.0</v>
      </c>
      <c r="AD260" s="146">
        <f t="shared" ref="AD260:AF260" si="314">C260+F260+I260+L260+O260+R260+U260+X260+AA260</f>
        <v>25</v>
      </c>
      <c r="AE260" s="142">
        <f t="shared" si="314"/>
        <v>228</v>
      </c>
      <c r="AF260" s="155">
        <f t="shared" si="314"/>
        <v>15910937</v>
      </c>
      <c r="AG260" s="51">
        <f>AE260-'Multi-Family'!AE247</f>
        <v>-193</v>
      </c>
      <c r="AH260" s="52">
        <f>AG260/'Multi-Family'!AE247</f>
        <v>-0.458432304</v>
      </c>
      <c r="AI260" s="53">
        <f>AF260-'Multi-Family'!AF247</f>
        <v>-22485170</v>
      </c>
      <c r="AJ260" s="52">
        <f>AI260/'Multi-Family'!AF247</f>
        <v>-0.5856106714</v>
      </c>
      <c r="AK260" s="126">
        <f t="shared" si="306"/>
        <v>-147191420</v>
      </c>
      <c r="AL260" s="38"/>
      <c r="AM260" s="38"/>
      <c r="AN260" s="38"/>
      <c r="AO260" s="38"/>
      <c r="AP260" s="38"/>
      <c r="AQ260" s="38"/>
      <c r="AR260" s="38"/>
      <c r="AS260" s="38"/>
      <c r="AT260" s="38"/>
      <c r="AU260" s="38"/>
      <c r="AV260" s="38"/>
      <c r="AW260" s="38"/>
      <c r="AX260" s="38"/>
      <c r="AY260" s="38"/>
      <c r="AZ260" s="38"/>
      <c r="BA260" s="38"/>
    </row>
    <row r="261" ht="12.75" customHeight="1">
      <c r="A261" s="36" t="s">
        <v>29</v>
      </c>
      <c r="B261" s="130">
        <v>2023.0</v>
      </c>
      <c r="C261" s="142">
        <v>0.0</v>
      </c>
      <c r="D261" s="142">
        <v>0.0</v>
      </c>
      <c r="E261" s="142">
        <v>0.0</v>
      </c>
      <c r="F261" s="142">
        <v>0.0</v>
      </c>
      <c r="G261" s="142">
        <v>0.0</v>
      </c>
      <c r="H261" s="142">
        <v>0.0</v>
      </c>
      <c r="I261" s="142">
        <v>3.0</v>
      </c>
      <c r="J261" s="142">
        <v>416.0</v>
      </c>
      <c r="K261" s="142">
        <v>2.515374E7</v>
      </c>
      <c r="L261" s="142">
        <v>3.0</v>
      </c>
      <c r="M261" s="142">
        <v>88.0</v>
      </c>
      <c r="N261" s="142">
        <v>1.456E7</v>
      </c>
      <c r="O261" s="142">
        <v>0.0</v>
      </c>
      <c r="P261" s="142">
        <v>0.0</v>
      </c>
      <c r="Q261" s="142">
        <v>0.0</v>
      </c>
      <c r="R261" s="142">
        <v>0.0</v>
      </c>
      <c r="S261" s="142">
        <v>0.0</v>
      </c>
      <c r="T261" s="142">
        <v>0.0</v>
      </c>
      <c r="U261" s="142">
        <v>0.0</v>
      </c>
      <c r="V261" s="142">
        <v>0.0</v>
      </c>
      <c r="W261" s="142">
        <v>0.0</v>
      </c>
      <c r="X261" s="142">
        <v>0.0</v>
      </c>
      <c r="Y261" s="142">
        <v>0.0</v>
      </c>
      <c r="Z261" s="142">
        <v>0.0</v>
      </c>
      <c r="AA261" s="142">
        <v>5.0</v>
      </c>
      <c r="AB261" s="142">
        <v>50.0</v>
      </c>
      <c r="AC261" s="142">
        <v>9964662.0</v>
      </c>
      <c r="AD261" s="146">
        <f t="shared" ref="AD261:AF261" si="315">C261+F261+I261+L261+O261+R261+U261+X261+AA261</f>
        <v>11</v>
      </c>
      <c r="AE261" s="142">
        <f t="shared" si="315"/>
        <v>554</v>
      </c>
      <c r="AF261" s="155">
        <f t="shared" si="315"/>
        <v>49678402</v>
      </c>
      <c r="AG261" s="51">
        <f>AE261-'Multi-Family'!AE248</f>
        <v>135</v>
      </c>
      <c r="AH261" s="52">
        <f>AG261/'Multi-Family'!AE248</f>
        <v>0.3221957041</v>
      </c>
      <c r="AI261" s="53">
        <f>AF261-'Multi-Family'!AF248</f>
        <v>-5355558</v>
      </c>
      <c r="AJ261" s="52">
        <f>AI261/'Multi-Family'!AF248</f>
        <v>-0.09731369503</v>
      </c>
      <c r="AK261" s="126">
        <f t="shared" si="306"/>
        <v>-152546978</v>
      </c>
      <c r="AL261" s="38"/>
      <c r="AM261" s="38"/>
      <c r="AN261" s="38"/>
      <c r="AO261" s="38"/>
      <c r="AP261" s="38"/>
      <c r="AQ261" s="38"/>
      <c r="AR261" s="38"/>
      <c r="AS261" s="38"/>
      <c r="AT261" s="38"/>
      <c r="AU261" s="38"/>
      <c r="AV261" s="38"/>
      <c r="AW261" s="38"/>
      <c r="AX261" s="38"/>
      <c r="AY261" s="38"/>
      <c r="AZ261" s="38"/>
      <c r="BA261" s="38"/>
    </row>
    <row r="262" ht="12.75" customHeight="1">
      <c r="A262" s="36" t="s">
        <v>30</v>
      </c>
      <c r="B262" s="130">
        <v>2023.0</v>
      </c>
      <c r="C262" s="142">
        <v>0.0</v>
      </c>
      <c r="D262" s="142">
        <v>0.0</v>
      </c>
      <c r="E262" s="142">
        <v>0.0</v>
      </c>
      <c r="F262" s="142">
        <v>8.0</v>
      </c>
      <c r="G262" s="142">
        <v>4.0</v>
      </c>
      <c r="H262" s="142">
        <v>679000.0</v>
      </c>
      <c r="I262" s="142">
        <v>3.0</v>
      </c>
      <c r="J262" s="142">
        <v>196.0</v>
      </c>
      <c r="K262" s="142">
        <v>1.3603453E7</v>
      </c>
      <c r="L262" s="142">
        <v>3.0</v>
      </c>
      <c r="M262" s="142">
        <v>120.0</v>
      </c>
      <c r="N262" s="142">
        <v>1.4306819E7</v>
      </c>
      <c r="O262" s="142">
        <v>0.0</v>
      </c>
      <c r="P262" s="142">
        <v>0.0</v>
      </c>
      <c r="Q262" s="142">
        <v>0.0</v>
      </c>
      <c r="R262" s="142">
        <v>0.0</v>
      </c>
      <c r="S262" s="142">
        <v>0.0</v>
      </c>
      <c r="T262" s="142">
        <v>0.0</v>
      </c>
      <c r="U262" s="142">
        <v>0.0</v>
      </c>
      <c r="V262" s="142">
        <v>0.0</v>
      </c>
      <c r="W262" s="142">
        <v>0.0</v>
      </c>
      <c r="X262" s="142">
        <v>0.0</v>
      </c>
      <c r="Y262" s="142">
        <v>0.0</v>
      </c>
      <c r="Z262" s="142">
        <v>0.0</v>
      </c>
      <c r="AA262" s="142">
        <v>0.0</v>
      </c>
      <c r="AB262" s="142">
        <v>0.0</v>
      </c>
      <c r="AC262" s="142">
        <v>0.0</v>
      </c>
      <c r="AD262" s="146">
        <f t="shared" ref="AD262:AF262" si="316">C262+F262+I262+L262+O262+R262+U262+X262+AA262</f>
        <v>14</v>
      </c>
      <c r="AE262" s="142">
        <f t="shared" si="316"/>
        <v>320</v>
      </c>
      <c r="AF262" s="155">
        <f t="shared" si="316"/>
        <v>28589272</v>
      </c>
      <c r="AG262" s="51">
        <f>AE262-'Multi-Family'!AE249</f>
        <v>271</v>
      </c>
      <c r="AH262" s="52">
        <f>AG262/'Multi-Family'!AE249</f>
        <v>5.530612245</v>
      </c>
      <c r="AI262" s="53">
        <f>AF262-'Multi-Family'!AF249</f>
        <v>20622480</v>
      </c>
      <c r="AJ262" s="52">
        <f>AI262/'Multi-Family'!AF249</f>
        <v>2.588555092</v>
      </c>
      <c r="AK262" s="126">
        <f t="shared" si="306"/>
        <v>-131924498</v>
      </c>
      <c r="AL262" s="38"/>
      <c r="AM262" s="38"/>
      <c r="AN262" s="38"/>
      <c r="AO262" s="38"/>
      <c r="AP262" s="38"/>
      <c r="AQ262" s="38"/>
      <c r="AR262" s="38"/>
      <c r="AS262" s="38"/>
      <c r="AT262" s="38"/>
      <c r="AU262" s="38"/>
      <c r="AV262" s="38"/>
      <c r="AW262" s="38"/>
      <c r="AX262" s="38"/>
      <c r="AY262" s="38"/>
      <c r="AZ262" s="38"/>
      <c r="BA262" s="38"/>
    </row>
    <row r="263" ht="12.75" customHeight="1">
      <c r="A263" s="149" t="s">
        <v>31</v>
      </c>
      <c r="B263" s="133">
        <v>2023.0</v>
      </c>
      <c r="C263" s="156">
        <f t="shared" ref="C263:AF263" si="317">SUM(C251:C262)</f>
        <v>1</v>
      </c>
      <c r="D263" s="156">
        <f t="shared" si="317"/>
        <v>60</v>
      </c>
      <c r="E263" s="136">
        <f t="shared" si="317"/>
        <v>7626200</v>
      </c>
      <c r="F263" s="156">
        <f t="shared" si="317"/>
        <v>117</v>
      </c>
      <c r="G263" s="156">
        <f t="shared" si="317"/>
        <v>68</v>
      </c>
      <c r="H263" s="135">
        <f t="shared" si="317"/>
        <v>24188959</v>
      </c>
      <c r="I263" s="156">
        <f t="shared" si="317"/>
        <v>58</v>
      </c>
      <c r="J263" s="156">
        <f t="shared" si="317"/>
        <v>1646</v>
      </c>
      <c r="K263" s="136">
        <f t="shared" si="317"/>
        <v>113549068</v>
      </c>
      <c r="L263" s="156">
        <f t="shared" si="317"/>
        <v>12</v>
      </c>
      <c r="M263" s="156">
        <f t="shared" si="317"/>
        <v>433</v>
      </c>
      <c r="N263" s="136">
        <f t="shared" si="317"/>
        <v>61238818</v>
      </c>
      <c r="O263" s="156">
        <f t="shared" si="317"/>
        <v>2</v>
      </c>
      <c r="P263" s="156">
        <f t="shared" si="317"/>
        <v>4</v>
      </c>
      <c r="Q263" s="136">
        <f t="shared" si="317"/>
        <v>802400</v>
      </c>
      <c r="R263" s="156">
        <f t="shared" si="317"/>
        <v>0</v>
      </c>
      <c r="S263" s="156">
        <f t="shared" si="317"/>
        <v>0</v>
      </c>
      <c r="T263" s="156">
        <f t="shared" si="317"/>
        <v>0</v>
      </c>
      <c r="U263" s="156">
        <f t="shared" si="317"/>
        <v>0</v>
      </c>
      <c r="V263" s="156">
        <f t="shared" si="317"/>
        <v>0</v>
      </c>
      <c r="W263" s="156">
        <f t="shared" si="317"/>
        <v>0</v>
      </c>
      <c r="X263" s="156">
        <f t="shared" si="317"/>
        <v>0</v>
      </c>
      <c r="Y263" s="156">
        <f t="shared" si="317"/>
        <v>0</v>
      </c>
      <c r="Z263" s="136">
        <f t="shared" si="317"/>
        <v>0</v>
      </c>
      <c r="AA263" s="156">
        <f t="shared" si="317"/>
        <v>13</v>
      </c>
      <c r="AB263" s="156">
        <f t="shared" si="317"/>
        <v>75</v>
      </c>
      <c r="AC263" s="135">
        <f t="shared" si="317"/>
        <v>12562034</v>
      </c>
      <c r="AD263" s="157">
        <f t="shared" si="317"/>
        <v>203</v>
      </c>
      <c r="AE263" s="156">
        <f t="shared" si="317"/>
        <v>2286</v>
      </c>
      <c r="AF263" s="139">
        <f t="shared" si="317"/>
        <v>219967479</v>
      </c>
      <c r="AG263" s="54">
        <f>AE263-'Multi-Family'!AE250</f>
        <v>-1280</v>
      </c>
      <c r="AH263" s="55">
        <f>AG263/'Multi-Family'!AE250</f>
        <v>-0.3589455973</v>
      </c>
      <c r="AI263" s="56">
        <f>AF263-'Multi-Family'!AF250</f>
        <v>-131924498</v>
      </c>
      <c r="AJ263" s="55">
        <f>AI263/'Multi-Family'!AF250</f>
        <v>-0.3749005565</v>
      </c>
      <c r="AK263" s="129">
        <f t="shared" ref="AK263:AK264" si="319">AI263</f>
        <v>-131924498</v>
      </c>
      <c r="AL263" s="38"/>
      <c r="AM263" s="38"/>
      <c r="AN263" s="38"/>
      <c r="AO263" s="38"/>
      <c r="AP263" s="38"/>
      <c r="AQ263" s="38"/>
      <c r="AR263" s="38"/>
      <c r="AS263" s="38"/>
      <c r="AT263" s="38"/>
      <c r="AU263" s="38"/>
      <c r="AV263" s="38"/>
      <c r="AW263" s="38"/>
      <c r="AX263" s="38"/>
      <c r="AY263" s="38"/>
      <c r="AZ263" s="38"/>
      <c r="BA263" s="38"/>
    </row>
    <row r="264" ht="12.75" customHeight="1">
      <c r="A264" s="105" t="s">
        <v>19</v>
      </c>
      <c r="B264" s="130">
        <v>2024.0</v>
      </c>
      <c r="C264" s="142">
        <v>0.0</v>
      </c>
      <c r="D264" s="142">
        <v>0.0</v>
      </c>
      <c r="E264" s="142">
        <v>0.0</v>
      </c>
      <c r="F264" s="142">
        <v>13.0</v>
      </c>
      <c r="G264" s="142">
        <v>4.0</v>
      </c>
      <c r="H264" s="142">
        <v>4090000.0</v>
      </c>
      <c r="I264" s="142">
        <v>4.0</v>
      </c>
      <c r="J264" s="142">
        <v>567.0</v>
      </c>
      <c r="K264" s="142">
        <v>5.1138368E7</v>
      </c>
      <c r="L264" s="142">
        <v>0.0</v>
      </c>
      <c r="M264" s="142">
        <v>0.0</v>
      </c>
      <c r="N264" s="142">
        <v>0.0</v>
      </c>
      <c r="O264" s="142">
        <v>0.0</v>
      </c>
      <c r="P264" s="142">
        <v>0.0</v>
      </c>
      <c r="Q264" s="142">
        <v>0.0</v>
      </c>
      <c r="R264" s="142">
        <v>0.0</v>
      </c>
      <c r="S264" s="142">
        <v>0.0</v>
      </c>
      <c r="T264" s="142">
        <v>0.0</v>
      </c>
      <c r="U264" s="142">
        <v>0.0</v>
      </c>
      <c r="V264" s="142">
        <v>0.0</v>
      </c>
      <c r="W264" s="142">
        <v>0.0</v>
      </c>
      <c r="X264" s="142">
        <v>0.0</v>
      </c>
      <c r="Y264" s="142">
        <v>0.0</v>
      </c>
      <c r="Z264" s="142">
        <v>0.0</v>
      </c>
      <c r="AA264" s="142">
        <v>1.0</v>
      </c>
      <c r="AB264" s="142">
        <v>102.0</v>
      </c>
      <c r="AC264" s="142">
        <v>1.9090664E7</v>
      </c>
      <c r="AD264" s="146">
        <f t="shared" ref="AD264:AF264" si="318">C264+F264+I264+L264+O264+R264+U264+X264+AA264</f>
        <v>18</v>
      </c>
      <c r="AE264" s="142">
        <f t="shared" si="318"/>
        <v>673</v>
      </c>
      <c r="AF264" s="155">
        <f t="shared" si="318"/>
        <v>74319032</v>
      </c>
      <c r="AG264" s="51">
        <f>AE264-'Multi-Family'!AE251</f>
        <v>623</v>
      </c>
      <c r="AH264" s="52">
        <v>1.0</v>
      </c>
      <c r="AI264" s="53">
        <f>AF264-'Multi-Family'!AF251</f>
        <v>67619308</v>
      </c>
      <c r="AJ264" s="52">
        <v>1.0</v>
      </c>
      <c r="AK264" s="126">
        <f t="shared" si="319"/>
        <v>67619308</v>
      </c>
      <c r="AL264" s="38"/>
      <c r="AM264" s="37">
        <f t="array" ref="AM264:AX265">TRANSPOSE(AE264:AF275)</f>
        <v>673</v>
      </c>
      <c r="AN264" s="37">
        <v>52.0</v>
      </c>
      <c r="AO264" s="37">
        <v>16.0</v>
      </c>
      <c r="AP264" s="37">
        <v>300.0</v>
      </c>
      <c r="AQ264" s="37">
        <v>541.0</v>
      </c>
      <c r="AR264" s="37">
        <v>4.0</v>
      </c>
      <c r="AS264" s="37">
        <v>174.0</v>
      </c>
      <c r="AT264" s="37">
        <v>85.0</v>
      </c>
      <c r="AU264" s="37">
        <v>677.0</v>
      </c>
      <c r="AV264" s="37">
        <v>528.0</v>
      </c>
      <c r="AW264" s="37">
        <v>400.0</v>
      </c>
      <c r="AX264" s="37">
        <v>195.0</v>
      </c>
      <c r="AY264" s="38"/>
      <c r="AZ264" s="38"/>
      <c r="BA264" s="38"/>
    </row>
    <row r="265" ht="12.75" customHeight="1">
      <c r="A265" s="36" t="s">
        <v>20</v>
      </c>
      <c r="B265" s="130">
        <v>2024.0</v>
      </c>
      <c r="C265" s="142">
        <v>0.0</v>
      </c>
      <c r="D265" s="142">
        <v>0.0</v>
      </c>
      <c r="E265" s="142">
        <v>0.0</v>
      </c>
      <c r="F265" s="142">
        <v>4.0</v>
      </c>
      <c r="G265" s="142">
        <v>4.0</v>
      </c>
      <c r="H265" s="142">
        <v>445000.0</v>
      </c>
      <c r="I265" s="142">
        <v>0.0</v>
      </c>
      <c r="J265" s="142">
        <v>0.0</v>
      </c>
      <c r="K265" s="142">
        <v>0.0</v>
      </c>
      <c r="L265" s="142">
        <v>20.0</v>
      </c>
      <c r="M265" s="142">
        <v>44.0</v>
      </c>
      <c r="N265" s="142">
        <v>7406670.0</v>
      </c>
      <c r="O265" s="142">
        <v>0.0</v>
      </c>
      <c r="P265" s="142">
        <v>0.0</v>
      </c>
      <c r="Q265" s="142">
        <v>0.0</v>
      </c>
      <c r="R265" s="142">
        <v>0.0</v>
      </c>
      <c r="S265" s="142">
        <v>0.0</v>
      </c>
      <c r="T265" s="142">
        <v>0.0</v>
      </c>
      <c r="U265" s="142">
        <v>0.0</v>
      </c>
      <c r="V265" s="142">
        <v>0.0</v>
      </c>
      <c r="W265" s="142">
        <v>0.0</v>
      </c>
      <c r="X265" s="142">
        <v>0.0</v>
      </c>
      <c r="Y265" s="142">
        <v>0.0</v>
      </c>
      <c r="Z265" s="142">
        <v>0.0</v>
      </c>
      <c r="AA265" s="142">
        <v>2.0</v>
      </c>
      <c r="AB265" s="142">
        <v>4.0</v>
      </c>
      <c r="AC265" s="142">
        <v>824020.0</v>
      </c>
      <c r="AD265" s="146">
        <f t="shared" ref="AD265:AF265" si="320">C265+F265+I265+L265+O265+R265+U265+X265+AA265</f>
        <v>26</v>
      </c>
      <c r="AE265" s="142">
        <f t="shared" si="320"/>
        <v>52</v>
      </c>
      <c r="AF265" s="155">
        <f t="shared" si="320"/>
        <v>8675690</v>
      </c>
      <c r="AG265" s="51">
        <f>AE265-'Multi-Family'!AE252</f>
        <v>-438</v>
      </c>
      <c r="AH265" s="52">
        <f>AG265/'Multi-Family'!AE252</f>
        <v>-0.893877551</v>
      </c>
      <c r="AI265" s="53">
        <f>AF265-'Multi-Family'!AF252</f>
        <v>-24050883</v>
      </c>
      <c r="AJ265" s="52">
        <f>AI265/'Multi-Family'!AF252</f>
        <v>-0.7349038043</v>
      </c>
      <c r="AK265" s="126">
        <f t="shared" ref="AK265:AK275" si="322">AK264+AI265</f>
        <v>43568425</v>
      </c>
      <c r="AL265" s="38"/>
      <c r="AM265" s="37">
        <v>7.4319032E7</v>
      </c>
      <c r="AN265" s="37">
        <v>8675690.0</v>
      </c>
      <c r="AO265" s="37">
        <v>456188.0</v>
      </c>
      <c r="AP265" s="37">
        <v>4.0048601E7</v>
      </c>
      <c r="AQ265" s="37">
        <v>3.815406E7</v>
      </c>
      <c r="AR265" s="37">
        <v>450000.0</v>
      </c>
      <c r="AS265" s="37">
        <v>1.9284256E7</v>
      </c>
      <c r="AT265" s="37">
        <v>7723847.8100000005</v>
      </c>
      <c r="AU265" s="37">
        <v>7.4621491E7</v>
      </c>
      <c r="AV265" s="37">
        <v>3.5941527E7</v>
      </c>
      <c r="AW265" s="37">
        <v>4.580453E7</v>
      </c>
      <c r="AX265" s="37">
        <v>307458.0</v>
      </c>
      <c r="AY265" s="38"/>
      <c r="AZ265" s="38"/>
      <c r="BA265" s="38"/>
    </row>
    <row r="266" ht="12.75" customHeight="1">
      <c r="A266" s="36" t="s">
        <v>21</v>
      </c>
      <c r="B266" s="130">
        <v>2024.0</v>
      </c>
      <c r="C266" s="142">
        <v>0.0</v>
      </c>
      <c r="D266" s="142">
        <v>0.0</v>
      </c>
      <c r="E266" s="142">
        <v>0.0</v>
      </c>
      <c r="F266" s="142">
        <v>0.0</v>
      </c>
      <c r="G266" s="142">
        <v>4.0</v>
      </c>
      <c r="H266" s="142">
        <v>0.0</v>
      </c>
      <c r="I266" s="142">
        <v>1.0</v>
      </c>
      <c r="J266" s="142">
        <v>4.0</v>
      </c>
      <c r="K266" s="142">
        <v>456188.0</v>
      </c>
      <c r="L266" s="142">
        <v>0.0</v>
      </c>
      <c r="M266" s="142">
        <v>8.0</v>
      </c>
      <c r="N266" s="142">
        <v>0.0</v>
      </c>
      <c r="O266" s="142">
        <v>0.0</v>
      </c>
      <c r="P266" s="142">
        <v>0.0</v>
      </c>
      <c r="Q266" s="142">
        <v>0.0</v>
      </c>
      <c r="R266" s="142">
        <v>0.0</v>
      </c>
      <c r="S266" s="142">
        <v>0.0</v>
      </c>
      <c r="T266" s="142">
        <v>0.0</v>
      </c>
      <c r="U266" s="142">
        <v>0.0</v>
      </c>
      <c r="V266" s="142">
        <v>0.0</v>
      </c>
      <c r="W266" s="142">
        <v>0.0</v>
      </c>
      <c r="X266" s="142">
        <v>0.0</v>
      </c>
      <c r="Y266" s="142">
        <v>0.0</v>
      </c>
      <c r="Z266" s="142">
        <v>0.0</v>
      </c>
      <c r="AA266" s="142">
        <v>0.0</v>
      </c>
      <c r="AB266" s="142">
        <v>0.0</v>
      </c>
      <c r="AC266" s="142">
        <v>0.0</v>
      </c>
      <c r="AD266" s="146">
        <f t="shared" ref="AD266:AF266" si="321">C266+F266+I266+L266+O266+R266+U266+X266+AA266</f>
        <v>1</v>
      </c>
      <c r="AE266" s="142">
        <f t="shared" si="321"/>
        <v>16</v>
      </c>
      <c r="AF266" s="155">
        <f t="shared" si="321"/>
        <v>456188</v>
      </c>
      <c r="AG266" s="51">
        <f>AE266-'Multi-Family'!AE253</f>
        <v>-303</v>
      </c>
      <c r="AH266" s="52">
        <f>AG266/'Multi-Family'!AE253</f>
        <v>-0.9498432602</v>
      </c>
      <c r="AI266" s="53">
        <f>AF266-'Multi-Family'!AF253</f>
        <v>-44994208</v>
      </c>
      <c r="AJ266" s="52">
        <f>AI266/'Multi-Family'!AF253</f>
        <v>-0.9899629477</v>
      </c>
      <c r="AK266" s="126">
        <f t="shared" si="322"/>
        <v>-1425783</v>
      </c>
      <c r="AL266" s="38"/>
      <c r="AM266" s="15">
        <f t="shared" ref="AM266:AX266" si="323">AM265/$AM$150</f>
        <v>74.319032</v>
      </c>
      <c r="AN266" s="15">
        <f t="shared" si="323"/>
        <v>8.67569</v>
      </c>
      <c r="AO266" s="15">
        <f t="shared" si="323"/>
        <v>0.456188</v>
      </c>
      <c r="AP266" s="15">
        <f t="shared" si="323"/>
        <v>40.048601</v>
      </c>
      <c r="AQ266" s="15">
        <f t="shared" si="323"/>
        <v>38.15406</v>
      </c>
      <c r="AR266" s="15">
        <f t="shared" si="323"/>
        <v>0.45</v>
      </c>
      <c r="AS266" s="15">
        <f t="shared" si="323"/>
        <v>19.284256</v>
      </c>
      <c r="AT266" s="15">
        <f t="shared" si="323"/>
        <v>7.72384781</v>
      </c>
      <c r="AU266" s="15">
        <f t="shared" si="323"/>
        <v>74.621491</v>
      </c>
      <c r="AV266" s="15">
        <f t="shared" si="323"/>
        <v>35.941527</v>
      </c>
      <c r="AW266" s="15">
        <f t="shared" si="323"/>
        <v>45.80453</v>
      </c>
      <c r="AX266" s="15">
        <f t="shared" si="323"/>
        <v>0.307458</v>
      </c>
      <c r="AY266" s="38"/>
      <c r="AZ266" s="38"/>
      <c r="BA266" s="38"/>
    </row>
    <row r="267" ht="12.75" customHeight="1">
      <c r="A267" s="36" t="s">
        <v>22</v>
      </c>
      <c r="B267" s="130">
        <v>2024.0</v>
      </c>
      <c r="C267" s="142">
        <v>0.0</v>
      </c>
      <c r="D267" s="142">
        <v>0.0</v>
      </c>
      <c r="E267" s="142">
        <v>0.0</v>
      </c>
      <c r="F267" s="142">
        <v>4.0</v>
      </c>
      <c r="G267" s="142">
        <v>2.0</v>
      </c>
      <c r="H267" s="142">
        <v>445000.0</v>
      </c>
      <c r="I267" s="142">
        <v>1.0</v>
      </c>
      <c r="J267" s="142">
        <v>2.0</v>
      </c>
      <c r="K267" s="142">
        <v>219721.0</v>
      </c>
      <c r="L267" s="142">
        <v>7.0</v>
      </c>
      <c r="M267" s="142">
        <v>296.0</v>
      </c>
      <c r="N267" s="142">
        <v>3.938388E7</v>
      </c>
      <c r="O267" s="142">
        <v>0.0</v>
      </c>
      <c r="P267" s="142">
        <v>0.0</v>
      </c>
      <c r="Q267" s="142">
        <v>0.0</v>
      </c>
      <c r="R267" s="142">
        <v>0.0</v>
      </c>
      <c r="S267" s="142">
        <v>0.0</v>
      </c>
      <c r="T267" s="142">
        <v>0.0</v>
      </c>
      <c r="U267" s="142">
        <v>0.0</v>
      </c>
      <c r="V267" s="142">
        <v>0.0</v>
      </c>
      <c r="W267" s="142">
        <v>0.0</v>
      </c>
      <c r="X267" s="142">
        <v>0.0</v>
      </c>
      <c r="Y267" s="142">
        <v>0.0</v>
      </c>
      <c r="Z267" s="142">
        <v>0.0</v>
      </c>
      <c r="AA267" s="142">
        <v>0.0</v>
      </c>
      <c r="AB267" s="142">
        <v>0.0</v>
      </c>
      <c r="AC267" s="142">
        <v>0.0</v>
      </c>
      <c r="AD267" s="146">
        <f t="shared" ref="AD267:AF267" si="324">C267+F267+I267+L267+O267+R267+U267+X267+AA267</f>
        <v>12</v>
      </c>
      <c r="AE267" s="142">
        <f t="shared" si="324"/>
        <v>300</v>
      </c>
      <c r="AF267" s="155">
        <f t="shared" si="324"/>
        <v>40048601</v>
      </c>
      <c r="AG267" s="51">
        <f>AE267-'Multi-Family'!AE254</f>
        <v>281</v>
      </c>
      <c r="AH267" s="52">
        <f>AG267/'Multi-Family'!AE254</f>
        <v>14.78947368</v>
      </c>
      <c r="AI267" s="53">
        <f>AF267-'Multi-Family'!AF254</f>
        <v>34901745</v>
      </c>
      <c r="AJ267" s="52">
        <f>AI267/'Multi-Family'!AF254</f>
        <v>6.781177674</v>
      </c>
      <c r="AK267" s="126">
        <f t="shared" si="322"/>
        <v>33475962</v>
      </c>
      <c r="AL267" s="38"/>
      <c r="AM267" s="38"/>
      <c r="AN267" s="38"/>
      <c r="AO267" s="38"/>
      <c r="AP267" s="38"/>
      <c r="AQ267" s="38"/>
      <c r="AR267" s="38"/>
      <c r="AS267" s="38"/>
      <c r="AT267" s="38"/>
      <c r="AU267" s="38"/>
      <c r="AV267" s="38"/>
      <c r="AW267" s="38"/>
      <c r="AX267" s="38"/>
      <c r="AY267" s="38"/>
      <c r="AZ267" s="38"/>
      <c r="BA267" s="38"/>
    </row>
    <row r="268" ht="12.75" customHeight="1">
      <c r="A268" s="36" t="s">
        <v>23</v>
      </c>
      <c r="B268" s="130">
        <v>2024.0</v>
      </c>
      <c r="C268" s="142">
        <v>0.0</v>
      </c>
      <c r="D268" s="142">
        <v>0.0</v>
      </c>
      <c r="E268" s="142">
        <v>0.0</v>
      </c>
      <c r="F268" s="142">
        <v>0.0</v>
      </c>
      <c r="G268" s="142">
        <v>2.0</v>
      </c>
      <c r="H268" s="142">
        <v>0.0</v>
      </c>
      <c r="I268" s="142">
        <v>4.0</v>
      </c>
      <c r="J268" s="142">
        <v>539.0</v>
      </c>
      <c r="K268" s="142">
        <v>3.815406E7</v>
      </c>
      <c r="L268" s="142">
        <v>0.0</v>
      </c>
      <c r="M268" s="142">
        <v>0.0</v>
      </c>
      <c r="N268" s="142">
        <v>0.0</v>
      </c>
      <c r="O268" s="142">
        <v>0.0</v>
      </c>
      <c r="P268" s="142">
        <v>0.0</v>
      </c>
      <c r="Q268" s="142">
        <v>0.0</v>
      </c>
      <c r="R268" s="142">
        <v>0.0</v>
      </c>
      <c r="S268" s="142">
        <v>0.0</v>
      </c>
      <c r="T268" s="142">
        <v>0.0</v>
      </c>
      <c r="U268" s="142">
        <v>0.0</v>
      </c>
      <c r="V268" s="142">
        <v>0.0</v>
      </c>
      <c r="W268" s="142">
        <v>0.0</v>
      </c>
      <c r="X268" s="142">
        <v>0.0</v>
      </c>
      <c r="Y268" s="142">
        <v>0.0</v>
      </c>
      <c r="Z268" s="142">
        <v>0.0</v>
      </c>
      <c r="AA268" s="142">
        <v>0.0</v>
      </c>
      <c r="AB268" s="142">
        <v>0.0</v>
      </c>
      <c r="AC268" s="142">
        <v>0.0</v>
      </c>
      <c r="AD268" s="146">
        <f t="shared" ref="AD268:AF268" si="325">C268+F268+I268+L268+O268+R268+U268+X268+AA268</f>
        <v>4</v>
      </c>
      <c r="AE268" s="142">
        <f t="shared" si="325"/>
        <v>541</v>
      </c>
      <c r="AF268" s="155">
        <f t="shared" si="325"/>
        <v>38154060</v>
      </c>
      <c r="AG268" s="51">
        <f>AE268-'Multi-Family'!AE255</f>
        <v>533</v>
      </c>
      <c r="AH268" s="52">
        <f>AG268/'Multi-Family'!AE255</f>
        <v>66.625</v>
      </c>
      <c r="AI268" s="53">
        <f>AF268-'Multi-Family'!AF255</f>
        <v>36606060</v>
      </c>
      <c r="AJ268" s="52">
        <f>AI268/'Multi-Family'!AF255</f>
        <v>23.64732558</v>
      </c>
      <c r="AK268" s="126">
        <f t="shared" si="322"/>
        <v>70082022</v>
      </c>
      <c r="AL268" s="38"/>
      <c r="AM268" s="38"/>
      <c r="AN268" s="38"/>
      <c r="AO268" s="38"/>
      <c r="AP268" s="38"/>
      <c r="AQ268" s="38"/>
      <c r="AR268" s="38"/>
      <c r="AS268" s="38"/>
      <c r="AT268" s="38"/>
      <c r="AU268" s="38"/>
      <c r="AV268" s="38"/>
      <c r="AW268" s="38"/>
      <c r="AX268" s="38"/>
      <c r="AY268" s="38"/>
      <c r="AZ268" s="38"/>
      <c r="BA268" s="38"/>
    </row>
    <row r="269" ht="12.75" customHeight="1">
      <c r="A269" s="36" t="s">
        <v>32</v>
      </c>
      <c r="B269" s="130">
        <v>2024.0</v>
      </c>
      <c r="C269" s="142">
        <v>0.0</v>
      </c>
      <c r="D269" s="142">
        <v>0.0</v>
      </c>
      <c r="E269" s="142">
        <v>0.0</v>
      </c>
      <c r="F269" s="142">
        <v>0.0</v>
      </c>
      <c r="G269" s="142">
        <v>0.0</v>
      </c>
      <c r="H269" s="142">
        <v>0.0</v>
      </c>
      <c r="I269" s="142">
        <v>0.0</v>
      </c>
      <c r="J269" s="142">
        <v>0.0</v>
      </c>
      <c r="K269" s="142">
        <v>0.0</v>
      </c>
      <c r="L269" s="142">
        <v>0.0</v>
      </c>
      <c r="M269" s="142">
        <v>0.0</v>
      </c>
      <c r="N269" s="142">
        <v>0.0</v>
      </c>
      <c r="O269" s="142">
        <v>1.0</v>
      </c>
      <c r="P269" s="142">
        <v>4.0</v>
      </c>
      <c r="Q269" s="142">
        <v>450000.0</v>
      </c>
      <c r="R269" s="142">
        <v>0.0</v>
      </c>
      <c r="S269" s="142">
        <v>0.0</v>
      </c>
      <c r="T269" s="142">
        <v>0.0</v>
      </c>
      <c r="U269" s="142">
        <v>0.0</v>
      </c>
      <c r="V269" s="142">
        <v>0.0</v>
      </c>
      <c r="W269" s="142">
        <v>0.0</v>
      </c>
      <c r="X269" s="142">
        <v>0.0</v>
      </c>
      <c r="Y269" s="142">
        <v>0.0</v>
      </c>
      <c r="Z269" s="142">
        <v>0.0</v>
      </c>
      <c r="AA269" s="142">
        <v>0.0</v>
      </c>
      <c r="AB269" s="142">
        <v>0.0</v>
      </c>
      <c r="AC269" s="142">
        <v>0.0</v>
      </c>
      <c r="AD269" s="146">
        <f t="shared" ref="AD269:AF269" si="326">C269+F269+I269+L269+O269+R269+U269+X269+AA269</f>
        <v>1</v>
      </c>
      <c r="AE269" s="142">
        <f t="shared" si="326"/>
        <v>4</v>
      </c>
      <c r="AF269" s="155">
        <f t="shared" si="326"/>
        <v>450000</v>
      </c>
      <c r="AG269" s="51">
        <f>AE269-'Multi-Family'!AE256</f>
        <v>-56</v>
      </c>
      <c r="AH269" s="52">
        <f>AG269/'Multi-Family'!AE256</f>
        <v>-0.9333333333</v>
      </c>
      <c r="AI269" s="53">
        <f>AF269-'Multi-Family'!AF256</f>
        <v>-5422463</v>
      </c>
      <c r="AJ269" s="52">
        <f>AI269/'Multi-Family'!AF256</f>
        <v>-0.9233711647</v>
      </c>
      <c r="AK269" s="126">
        <f t="shared" si="322"/>
        <v>64659559</v>
      </c>
      <c r="AL269" s="38"/>
      <c r="AM269" s="38"/>
      <c r="AN269" s="38"/>
      <c r="AO269" s="38"/>
      <c r="AP269" s="38"/>
      <c r="AQ269" s="38"/>
      <c r="AR269" s="38"/>
      <c r="AS269" s="38"/>
      <c r="AT269" s="38"/>
      <c r="AU269" s="38"/>
      <c r="AV269" s="38"/>
      <c r="AW269" s="38"/>
      <c r="AX269" s="38"/>
      <c r="AY269" s="38"/>
      <c r="AZ269" s="38"/>
      <c r="BA269" s="38"/>
    </row>
    <row r="270" ht="12.75" customHeight="1">
      <c r="A270" s="36" t="s">
        <v>25</v>
      </c>
      <c r="B270" s="130">
        <v>2024.0</v>
      </c>
      <c r="C270" s="142">
        <v>0.0</v>
      </c>
      <c r="D270" s="142">
        <v>0.0</v>
      </c>
      <c r="E270" s="142">
        <v>0.0</v>
      </c>
      <c r="F270" s="142">
        <v>0.0</v>
      </c>
      <c r="G270" s="142">
        <v>0.0</v>
      </c>
      <c r="H270" s="142">
        <v>0.0</v>
      </c>
      <c r="I270" s="142">
        <v>1.0</v>
      </c>
      <c r="J270" s="142">
        <v>78.0</v>
      </c>
      <c r="K270" s="142">
        <v>4100736.0</v>
      </c>
      <c r="L270" s="142">
        <v>1.0</v>
      </c>
      <c r="M270" s="142">
        <v>10.0</v>
      </c>
      <c r="N270" s="142">
        <v>1100000.0</v>
      </c>
      <c r="O270" s="142">
        <v>0.0</v>
      </c>
      <c r="P270" s="142">
        <v>0.0</v>
      </c>
      <c r="Q270" s="142">
        <v>0.0</v>
      </c>
      <c r="R270" s="142">
        <v>0.0</v>
      </c>
      <c r="S270" s="142">
        <v>0.0</v>
      </c>
      <c r="T270" s="142">
        <v>0.0</v>
      </c>
      <c r="U270" s="142">
        <v>0.0</v>
      </c>
      <c r="V270" s="142">
        <v>0.0</v>
      </c>
      <c r="W270" s="142">
        <v>0.0</v>
      </c>
      <c r="X270" s="142">
        <v>0.0</v>
      </c>
      <c r="Y270" s="142">
        <v>0.0</v>
      </c>
      <c r="Z270" s="142">
        <v>0.0</v>
      </c>
      <c r="AA270" s="142">
        <v>1.0</v>
      </c>
      <c r="AB270" s="142">
        <v>86.0</v>
      </c>
      <c r="AC270" s="142">
        <v>1.408352E7</v>
      </c>
      <c r="AD270" s="146">
        <f t="shared" ref="AD270:AF270" si="327">C270+F270+I270+L270+O270+R270+U270+X270+AA270</f>
        <v>3</v>
      </c>
      <c r="AE270" s="142">
        <f t="shared" si="327"/>
        <v>174</v>
      </c>
      <c r="AF270" s="155">
        <f t="shared" si="327"/>
        <v>19284256</v>
      </c>
      <c r="AG270" s="51">
        <f>AE270-'Multi-Family'!AE257</f>
        <v>164</v>
      </c>
      <c r="AH270" s="52">
        <f>AG270/'Multi-Family'!AE257</f>
        <v>16.4</v>
      </c>
      <c r="AI270" s="53">
        <f>AF270-'Multi-Family'!AF257</f>
        <v>17057256</v>
      </c>
      <c r="AJ270" s="52">
        <f>AI270/'Multi-Family'!AF257</f>
        <v>7.65929771</v>
      </c>
      <c r="AK270" s="126">
        <f t="shared" si="322"/>
        <v>81716815</v>
      </c>
      <c r="AL270" s="38"/>
      <c r="AM270" s="38"/>
      <c r="AN270" s="38"/>
      <c r="AO270" s="38"/>
      <c r="AP270" s="38"/>
      <c r="AQ270" s="38"/>
      <c r="AR270" s="38"/>
      <c r="AS270" s="38"/>
      <c r="AT270" s="38"/>
      <c r="AU270" s="38"/>
      <c r="AV270" s="38"/>
      <c r="AW270" s="38"/>
      <c r="AX270" s="38"/>
      <c r="AY270" s="38"/>
      <c r="AZ270" s="38"/>
      <c r="BA270" s="38"/>
    </row>
    <row r="271" ht="12.75" customHeight="1">
      <c r="A271" s="36" t="s">
        <v>26</v>
      </c>
      <c r="B271" s="130">
        <v>2024.0</v>
      </c>
      <c r="C271" s="142">
        <v>1.0</v>
      </c>
      <c r="D271" s="142">
        <v>30.0</v>
      </c>
      <c r="E271" s="142">
        <v>3902637.81</v>
      </c>
      <c r="F271" s="142">
        <v>0.0</v>
      </c>
      <c r="G271" s="142">
        <v>0.0</v>
      </c>
      <c r="H271" s="142">
        <v>0.0</v>
      </c>
      <c r="I271" s="142">
        <v>2.0</v>
      </c>
      <c r="J271" s="142">
        <v>55.0</v>
      </c>
      <c r="K271" s="142">
        <v>3821210.0</v>
      </c>
      <c r="L271" s="142">
        <v>0.0</v>
      </c>
      <c r="M271" s="142">
        <v>0.0</v>
      </c>
      <c r="N271" s="142">
        <v>0.0</v>
      </c>
      <c r="O271" s="142">
        <v>0.0</v>
      </c>
      <c r="P271" s="142">
        <v>0.0</v>
      </c>
      <c r="Q271" s="142">
        <v>0.0</v>
      </c>
      <c r="R271" s="142">
        <v>0.0</v>
      </c>
      <c r="S271" s="142">
        <v>0.0</v>
      </c>
      <c r="T271" s="142">
        <v>0.0</v>
      </c>
      <c r="U271" s="142">
        <v>0.0</v>
      </c>
      <c r="V271" s="142">
        <v>0.0</v>
      </c>
      <c r="W271" s="142">
        <v>0.0</v>
      </c>
      <c r="X271" s="142">
        <v>0.0</v>
      </c>
      <c r="Y271" s="142">
        <v>0.0</v>
      </c>
      <c r="Z271" s="142">
        <v>0.0</v>
      </c>
      <c r="AA271" s="142">
        <v>0.0</v>
      </c>
      <c r="AB271" s="142">
        <v>0.0</v>
      </c>
      <c r="AC271" s="142">
        <v>0.0</v>
      </c>
      <c r="AD271" s="146">
        <f t="shared" ref="AD271:AF271" si="328">C271+F271+I271+L271+O271+R271+U271+X271+AA271</f>
        <v>3</v>
      </c>
      <c r="AE271" s="142">
        <f t="shared" si="328"/>
        <v>85</v>
      </c>
      <c r="AF271" s="155">
        <f t="shared" si="328"/>
        <v>7723847.81</v>
      </c>
      <c r="AG271" s="51">
        <f>AE271-'Multi-Family'!AE258</f>
        <v>-20</v>
      </c>
      <c r="AH271" s="52">
        <f>AG271/'Multi-Family'!AE258</f>
        <v>-0.1904761905</v>
      </c>
      <c r="AI271" s="53">
        <f>AF271-'Multi-Family'!AF258</f>
        <v>-152313.19</v>
      </c>
      <c r="AJ271" s="52">
        <f>AI271/'Multi-Family'!AF258</f>
        <v>-0.01933850641</v>
      </c>
      <c r="AK271" s="126">
        <f t="shared" si="322"/>
        <v>81564501.81</v>
      </c>
      <c r="AL271" s="38"/>
      <c r="AM271" s="38"/>
      <c r="AN271" s="38"/>
      <c r="AO271" s="38"/>
      <c r="AP271" s="38"/>
      <c r="AQ271" s="38"/>
      <c r="AR271" s="38"/>
      <c r="AS271" s="38"/>
      <c r="AT271" s="38"/>
      <c r="AU271" s="38"/>
      <c r="AV271" s="38"/>
      <c r="AW271" s="38"/>
      <c r="AX271" s="38"/>
      <c r="AY271" s="38"/>
      <c r="AZ271" s="38"/>
      <c r="BA271" s="38"/>
    </row>
    <row r="272" ht="12.75" customHeight="1">
      <c r="A272" s="36" t="s">
        <v>27</v>
      </c>
      <c r="B272" s="130">
        <v>2024.0</v>
      </c>
      <c r="C272" s="142">
        <v>0.0</v>
      </c>
      <c r="D272" s="142">
        <v>0.0</v>
      </c>
      <c r="E272" s="142">
        <v>0.0</v>
      </c>
      <c r="F272" s="142">
        <v>0.0</v>
      </c>
      <c r="G272" s="142">
        <v>0.0</v>
      </c>
      <c r="H272" s="142">
        <v>0.0</v>
      </c>
      <c r="I272" s="142">
        <v>24.0</v>
      </c>
      <c r="J272" s="142">
        <v>396.0</v>
      </c>
      <c r="K272" s="142">
        <v>2.3406863E7</v>
      </c>
      <c r="L272" s="142">
        <v>30.0</v>
      </c>
      <c r="M272" s="142">
        <v>281.0</v>
      </c>
      <c r="N272" s="142">
        <v>5.1214628E7</v>
      </c>
      <c r="O272" s="142">
        <v>0.0</v>
      </c>
      <c r="P272" s="142">
        <v>0.0</v>
      </c>
      <c r="Q272" s="142">
        <v>0.0</v>
      </c>
      <c r="R272" s="142">
        <v>0.0</v>
      </c>
      <c r="S272" s="142">
        <v>0.0</v>
      </c>
      <c r="T272" s="142">
        <v>0.0</v>
      </c>
      <c r="U272" s="142">
        <v>0.0</v>
      </c>
      <c r="V272" s="142">
        <v>0.0</v>
      </c>
      <c r="W272" s="142">
        <v>0.0</v>
      </c>
      <c r="X272" s="142">
        <v>0.0</v>
      </c>
      <c r="Y272" s="142">
        <v>0.0</v>
      </c>
      <c r="Z272" s="142">
        <v>0.0</v>
      </c>
      <c r="AA272" s="142">
        <v>0.0</v>
      </c>
      <c r="AB272" s="142">
        <v>0.0</v>
      </c>
      <c r="AC272" s="142">
        <v>0.0</v>
      </c>
      <c r="AD272" s="146">
        <f t="shared" ref="AD272:AF272" si="329">C272+F272+I272+L272+O272+R272+U272+X272+AA272</f>
        <v>54</v>
      </c>
      <c r="AE272" s="142">
        <f t="shared" si="329"/>
        <v>677</v>
      </c>
      <c r="AF272" s="155">
        <f t="shared" si="329"/>
        <v>74621491</v>
      </c>
      <c r="AG272" s="51">
        <f>AE272-'Multi-Family'!AE259</f>
        <v>554</v>
      </c>
      <c r="AH272" s="52">
        <f>AG272/'Multi-Family'!AE259</f>
        <v>4.504065041</v>
      </c>
      <c r="AI272" s="53">
        <f>AF272-'Multi-Family'!AF259</f>
        <v>56379796</v>
      </c>
      <c r="AJ272" s="52">
        <f>AI272/'Multi-Family'!AF259</f>
        <v>3.090710375</v>
      </c>
      <c r="AK272" s="126">
        <f t="shared" si="322"/>
        <v>137944297.8</v>
      </c>
      <c r="AL272" s="38"/>
      <c r="AM272" s="38"/>
      <c r="AN272" s="38"/>
      <c r="AO272" s="38"/>
      <c r="AP272" s="38"/>
      <c r="AQ272" s="38"/>
      <c r="AR272" s="38"/>
      <c r="AS272" s="38"/>
      <c r="AT272" s="38"/>
      <c r="AU272" s="38"/>
      <c r="AV272" s="38"/>
      <c r="AW272" s="38"/>
      <c r="AX272" s="38"/>
      <c r="AY272" s="38"/>
      <c r="AZ272" s="38"/>
      <c r="BA272" s="38"/>
    </row>
    <row r="273" ht="12.75" customHeight="1">
      <c r="A273" s="36" t="s">
        <v>28</v>
      </c>
      <c r="B273" s="130">
        <v>2024.0</v>
      </c>
      <c r="C273" s="142">
        <v>0.0</v>
      </c>
      <c r="D273" s="142">
        <v>0.0</v>
      </c>
      <c r="E273" s="142">
        <v>0.0</v>
      </c>
      <c r="F273" s="142">
        <v>16.0</v>
      </c>
      <c r="G273" s="142">
        <v>8.0</v>
      </c>
      <c r="H273" s="142">
        <v>1500000.0</v>
      </c>
      <c r="I273" s="142">
        <v>3.0</v>
      </c>
      <c r="J273" s="142">
        <v>131.0</v>
      </c>
      <c r="K273" s="142">
        <v>7047491.0</v>
      </c>
      <c r="L273" s="142">
        <v>0.0</v>
      </c>
      <c r="M273" s="142">
        <v>201.0</v>
      </c>
      <c r="N273" s="142">
        <v>0.0</v>
      </c>
      <c r="O273" s="142">
        <v>1.0</v>
      </c>
      <c r="P273" s="142">
        <v>2.0</v>
      </c>
      <c r="Q273" s="142">
        <v>396210.0</v>
      </c>
      <c r="R273" s="142">
        <v>0.0</v>
      </c>
      <c r="S273" s="142">
        <v>0.0</v>
      </c>
      <c r="T273" s="142">
        <v>0.0</v>
      </c>
      <c r="U273" s="142">
        <v>0.0</v>
      </c>
      <c r="V273" s="142">
        <v>0.0</v>
      </c>
      <c r="W273" s="142">
        <v>0.0</v>
      </c>
      <c r="X273" s="142">
        <v>0.0</v>
      </c>
      <c r="Y273" s="142">
        <v>0.0</v>
      </c>
      <c r="Z273" s="142">
        <v>0.0</v>
      </c>
      <c r="AA273" s="142">
        <v>1.0</v>
      </c>
      <c r="AB273" s="142">
        <v>186.0</v>
      </c>
      <c r="AC273" s="142">
        <v>2.6997826E7</v>
      </c>
      <c r="AD273" s="146">
        <f t="shared" ref="AD273:AF273" si="330">C273+F273+I273+L273+O273+R273+U273+X273+AA273</f>
        <v>21</v>
      </c>
      <c r="AE273" s="142">
        <f t="shared" si="330"/>
        <v>528</v>
      </c>
      <c r="AF273" s="155">
        <f t="shared" si="330"/>
        <v>35941527</v>
      </c>
      <c r="AG273" s="51">
        <f>AE273-'Multi-Family'!AE260</f>
        <v>300</v>
      </c>
      <c r="AH273" s="52">
        <f>AG273/'Multi-Family'!AE260</f>
        <v>1.315789474</v>
      </c>
      <c r="AI273" s="53">
        <f>AF273-'Multi-Family'!AF260</f>
        <v>20030590</v>
      </c>
      <c r="AJ273" s="52">
        <f>AI273/'Multi-Family'!AF260</f>
        <v>1.258919572</v>
      </c>
      <c r="AK273" s="126">
        <f t="shared" si="322"/>
        <v>157974887.8</v>
      </c>
      <c r="AL273" s="38"/>
      <c r="AM273" s="38"/>
      <c r="AN273" s="38"/>
      <c r="AO273" s="38"/>
      <c r="AP273" s="38"/>
      <c r="AQ273" s="38"/>
      <c r="AR273" s="38"/>
      <c r="AS273" s="38"/>
      <c r="AT273" s="38"/>
      <c r="AU273" s="38"/>
      <c r="AV273" s="38"/>
      <c r="AW273" s="38"/>
      <c r="AX273" s="38"/>
      <c r="AY273" s="38"/>
      <c r="AZ273" s="38"/>
      <c r="BA273" s="38"/>
    </row>
    <row r="274" ht="12.75" customHeight="1">
      <c r="A274" s="36" t="s">
        <v>29</v>
      </c>
      <c r="B274" s="130">
        <v>2024.0</v>
      </c>
      <c r="C274" s="142">
        <v>0.0</v>
      </c>
      <c r="D274" s="142">
        <v>0.0</v>
      </c>
      <c r="E274" s="142">
        <v>0.0</v>
      </c>
      <c r="F274" s="142">
        <v>0.0</v>
      </c>
      <c r="G274" s="142">
        <v>0.0</v>
      </c>
      <c r="H274" s="142">
        <v>0.0</v>
      </c>
      <c r="I274" s="142">
        <v>10.0</v>
      </c>
      <c r="J274" s="142">
        <v>208.0</v>
      </c>
      <c r="K274" s="142">
        <v>1.3910812E7</v>
      </c>
      <c r="L274" s="142">
        <v>0.0</v>
      </c>
      <c r="M274" s="142">
        <v>0.0</v>
      </c>
      <c r="N274" s="142">
        <v>0.0</v>
      </c>
      <c r="O274" s="142">
        <v>0.0</v>
      </c>
      <c r="P274" s="142">
        <v>0.0</v>
      </c>
      <c r="Q274" s="142">
        <v>0.0</v>
      </c>
      <c r="R274" s="142">
        <v>0.0</v>
      </c>
      <c r="S274" s="142">
        <v>0.0</v>
      </c>
      <c r="T274" s="142">
        <v>0.0</v>
      </c>
      <c r="U274" s="142">
        <v>0.0</v>
      </c>
      <c r="V274" s="142">
        <v>0.0</v>
      </c>
      <c r="W274" s="142">
        <v>0.0</v>
      </c>
      <c r="X274" s="142">
        <v>0.0</v>
      </c>
      <c r="Y274" s="142">
        <v>0.0</v>
      </c>
      <c r="Z274" s="142">
        <v>0.0</v>
      </c>
      <c r="AA274" s="142">
        <v>1.0</v>
      </c>
      <c r="AB274" s="142">
        <v>192.0</v>
      </c>
      <c r="AC274" s="142">
        <v>3.1893718E7</v>
      </c>
      <c r="AD274" s="146">
        <f t="shared" ref="AD274:AF274" si="331">C274+F274+I274+L274+O274+R274+U274+X274+AA274</f>
        <v>11</v>
      </c>
      <c r="AE274" s="142">
        <f t="shared" si="331"/>
        <v>400</v>
      </c>
      <c r="AF274" s="155">
        <f t="shared" si="331"/>
        <v>45804530</v>
      </c>
      <c r="AG274" s="51">
        <f>AE274-'Multi-Family'!AE261</f>
        <v>-154</v>
      </c>
      <c r="AH274" s="52">
        <f>AG274/'Multi-Family'!AE261</f>
        <v>-0.2779783394</v>
      </c>
      <c r="AI274" s="53">
        <f>AF274-'Multi-Family'!AF261</f>
        <v>-3873872</v>
      </c>
      <c r="AJ274" s="52">
        <f>AI274/'Multi-Family'!AF261</f>
        <v>-0.07797899779</v>
      </c>
      <c r="AK274" s="126">
        <f t="shared" si="322"/>
        <v>154101015.8</v>
      </c>
      <c r="AL274" s="38"/>
      <c r="AM274" s="38"/>
      <c r="AN274" s="38"/>
      <c r="AO274" s="38"/>
      <c r="AP274" s="38"/>
      <c r="AQ274" s="38"/>
      <c r="AR274" s="38"/>
      <c r="AS274" s="38"/>
      <c r="AT274" s="38"/>
      <c r="AU274" s="38"/>
      <c r="AV274" s="38"/>
      <c r="AW274" s="38"/>
      <c r="AX274" s="38"/>
      <c r="AY274" s="38"/>
      <c r="AZ274" s="38"/>
      <c r="BA274" s="38"/>
    </row>
    <row r="275" ht="12.75" customHeight="1">
      <c r="A275" s="36" t="s">
        <v>30</v>
      </c>
      <c r="B275" s="130">
        <v>2024.0</v>
      </c>
      <c r="C275" s="142">
        <v>0.0</v>
      </c>
      <c r="D275" s="142">
        <v>0.0</v>
      </c>
      <c r="E275" s="142">
        <v>0.0</v>
      </c>
      <c r="F275" s="142">
        <v>0.0</v>
      </c>
      <c r="G275" s="142">
        <v>0.0</v>
      </c>
      <c r="H275" s="142">
        <v>0.0</v>
      </c>
      <c r="I275" s="142">
        <v>1.0</v>
      </c>
      <c r="J275" s="142">
        <v>3.0</v>
      </c>
      <c r="K275" s="142">
        <v>307458.0</v>
      </c>
      <c r="L275" s="142">
        <v>0.0</v>
      </c>
      <c r="M275" s="142">
        <v>0.0</v>
      </c>
      <c r="N275" s="142">
        <v>0.0</v>
      </c>
      <c r="O275" s="142">
        <v>0.0</v>
      </c>
      <c r="P275" s="142">
        <v>0.0</v>
      </c>
      <c r="Q275" s="142">
        <v>0.0</v>
      </c>
      <c r="R275" s="142">
        <v>0.0</v>
      </c>
      <c r="S275" s="142">
        <v>0.0</v>
      </c>
      <c r="T275" s="142">
        <v>0.0</v>
      </c>
      <c r="U275" s="142">
        <v>0.0</v>
      </c>
      <c r="V275" s="142">
        <v>0.0</v>
      </c>
      <c r="W275" s="142">
        <v>0.0</v>
      </c>
      <c r="X275" s="142">
        <v>0.0</v>
      </c>
      <c r="Y275" s="142">
        <v>0.0</v>
      </c>
      <c r="Z275" s="142">
        <v>0.0</v>
      </c>
      <c r="AA275" s="142">
        <v>0.0</v>
      </c>
      <c r="AB275" s="142">
        <v>192.0</v>
      </c>
      <c r="AC275" s="142">
        <v>0.0</v>
      </c>
      <c r="AD275" s="146">
        <f t="shared" ref="AD275:AF275" si="332">C275+F275+I275+L275+O275+R275+U275+X275+AA275</f>
        <v>1</v>
      </c>
      <c r="AE275" s="142">
        <f t="shared" si="332"/>
        <v>195</v>
      </c>
      <c r="AF275" s="155">
        <f t="shared" si="332"/>
        <v>307458</v>
      </c>
      <c r="AG275" s="51">
        <f>AE275-'Multi-Family'!AE262</f>
        <v>-125</v>
      </c>
      <c r="AH275" s="52">
        <f>AG275/'Multi-Family'!AE262</f>
        <v>-0.390625</v>
      </c>
      <c r="AI275" s="53">
        <f>AF275-'Multi-Family'!AF262</f>
        <v>-28281814</v>
      </c>
      <c r="AJ275" s="52">
        <f>AI275/'Multi-Family'!AF262</f>
        <v>-0.9892456863</v>
      </c>
      <c r="AK275" s="126">
        <f t="shared" si="322"/>
        <v>125819201.8</v>
      </c>
      <c r="AL275" s="38"/>
      <c r="AM275" s="38"/>
      <c r="AN275" s="38"/>
      <c r="AO275" s="38"/>
      <c r="AP275" s="38"/>
      <c r="AQ275" s="38"/>
      <c r="AR275" s="38"/>
      <c r="AS275" s="38"/>
      <c r="AT275" s="38"/>
      <c r="AU275" s="38"/>
      <c r="AV275" s="38"/>
      <c r="AW275" s="38"/>
      <c r="AX275" s="38"/>
      <c r="AY275" s="38"/>
      <c r="AZ275" s="38"/>
      <c r="BA275" s="38"/>
    </row>
    <row r="276" ht="12.75" customHeight="1">
      <c r="A276" s="149" t="s">
        <v>31</v>
      </c>
      <c r="B276" s="133">
        <v>2024.0</v>
      </c>
      <c r="C276" s="156">
        <f t="shared" ref="C276:AF276" si="333">SUM(C264:C275)</f>
        <v>1</v>
      </c>
      <c r="D276" s="156">
        <f t="shared" si="333"/>
        <v>30</v>
      </c>
      <c r="E276" s="136">
        <f t="shared" si="333"/>
        <v>3902637.81</v>
      </c>
      <c r="F276" s="156">
        <f t="shared" si="333"/>
        <v>37</v>
      </c>
      <c r="G276" s="156">
        <f t="shared" si="333"/>
        <v>24</v>
      </c>
      <c r="H276" s="135">
        <f t="shared" si="333"/>
        <v>6480000</v>
      </c>
      <c r="I276" s="156">
        <f t="shared" si="333"/>
        <v>51</v>
      </c>
      <c r="J276" s="156">
        <f t="shared" si="333"/>
        <v>1983</v>
      </c>
      <c r="K276" s="136">
        <f t="shared" si="333"/>
        <v>142562907</v>
      </c>
      <c r="L276" s="156">
        <f t="shared" si="333"/>
        <v>58</v>
      </c>
      <c r="M276" s="156">
        <f t="shared" si="333"/>
        <v>840</v>
      </c>
      <c r="N276" s="136">
        <f t="shared" si="333"/>
        <v>99105178</v>
      </c>
      <c r="O276" s="156">
        <f t="shared" si="333"/>
        <v>2</v>
      </c>
      <c r="P276" s="156">
        <f t="shared" si="333"/>
        <v>6</v>
      </c>
      <c r="Q276" s="136">
        <f t="shared" si="333"/>
        <v>846210</v>
      </c>
      <c r="R276" s="156">
        <f t="shared" si="333"/>
        <v>0</v>
      </c>
      <c r="S276" s="156">
        <f t="shared" si="333"/>
        <v>0</v>
      </c>
      <c r="T276" s="156">
        <f t="shared" si="333"/>
        <v>0</v>
      </c>
      <c r="U276" s="156">
        <f t="shared" si="333"/>
        <v>0</v>
      </c>
      <c r="V276" s="156">
        <f t="shared" si="333"/>
        <v>0</v>
      </c>
      <c r="W276" s="156">
        <f t="shared" si="333"/>
        <v>0</v>
      </c>
      <c r="X276" s="156">
        <f t="shared" si="333"/>
        <v>0</v>
      </c>
      <c r="Y276" s="156">
        <f t="shared" si="333"/>
        <v>0</v>
      </c>
      <c r="Z276" s="136">
        <f t="shared" si="333"/>
        <v>0</v>
      </c>
      <c r="AA276" s="156">
        <f t="shared" si="333"/>
        <v>6</v>
      </c>
      <c r="AB276" s="156">
        <f t="shared" si="333"/>
        <v>762</v>
      </c>
      <c r="AC276" s="135">
        <f t="shared" si="333"/>
        <v>92889748</v>
      </c>
      <c r="AD276" s="157">
        <f t="shared" si="333"/>
        <v>155</v>
      </c>
      <c r="AE276" s="156">
        <f t="shared" si="333"/>
        <v>3645</v>
      </c>
      <c r="AF276" s="139">
        <f t="shared" si="333"/>
        <v>345786680.8</v>
      </c>
      <c r="AG276" s="54">
        <f>AE276-'Multi-Family'!AE263</f>
        <v>1359</v>
      </c>
      <c r="AH276" s="55">
        <f>AG276/'Multi-Family'!AE263</f>
        <v>0.594488189</v>
      </c>
      <c r="AI276" s="56">
        <f>AF276-'Multi-Family'!AF263</f>
        <v>125819201.8</v>
      </c>
      <c r="AJ276" s="55">
        <f>AI276/'Multi-Family'!AF263</f>
        <v>0.5719900159</v>
      </c>
      <c r="AK276" s="129">
        <f t="shared" ref="AK276:AK277" si="335">AI276</f>
        <v>125819201.8</v>
      </c>
      <c r="AL276" s="38"/>
      <c r="AM276" s="38"/>
      <c r="AN276" s="38"/>
      <c r="AO276" s="38"/>
      <c r="AP276" s="38"/>
      <c r="AQ276" s="38"/>
      <c r="AR276" s="38"/>
      <c r="AS276" s="38"/>
      <c r="AT276" s="38"/>
      <c r="AU276" s="38"/>
      <c r="AV276" s="38"/>
      <c r="AW276" s="38"/>
      <c r="AX276" s="38"/>
      <c r="AY276" s="38"/>
      <c r="AZ276" s="38"/>
      <c r="BA276" s="38"/>
    </row>
    <row r="277" ht="12.75" customHeight="1">
      <c r="A277" s="105" t="s">
        <v>19</v>
      </c>
      <c r="B277" s="130">
        <v>2025.0</v>
      </c>
      <c r="C277" s="142">
        <v>0.0</v>
      </c>
      <c r="D277" s="142">
        <v>0.0</v>
      </c>
      <c r="E277" s="142">
        <v>0.0</v>
      </c>
      <c r="F277" s="142">
        <v>0.0</v>
      </c>
      <c r="G277" s="142">
        <v>0.0</v>
      </c>
      <c r="H277" s="142">
        <v>0.0</v>
      </c>
      <c r="I277" s="142">
        <v>14.0</v>
      </c>
      <c r="J277" s="142">
        <v>426.0</v>
      </c>
      <c r="K277" s="142">
        <v>3.487572E7</v>
      </c>
      <c r="L277" s="142">
        <v>2.0</v>
      </c>
      <c r="M277" s="142">
        <v>93.0</v>
      </c>
      <c r="N277" s="142">
        <v>7010000.0</v>
      </c>
      <c r="O277" s="142">
        <v>0.0</v>
      </c>
      <c r="P277" s="142">
        <v>0.0</v>
      </c>
      <c r="Q277" s="142">
        <v>0.0</v>
      </c>
      <c r="R277" s="142">
        <v>0.0</v>
      </c>
      <c r="S277" s="142">
        <v>0.0</v>
      </c>
      <c r="T277" s="142">
        <v>0.0</v>
      </c>
      <c r="U277" s="142">
        <v>0.0</v>
      </c>
      <c r="V277" s="142">
        <v>0.0</v>
      </c>
      <c r="W277" s="142">
        <v>0.0</v>
      </c>
      <c r="X277" s="142">
        <v>0.0</v>
      </c>
      <c r="Y277" s="142">
        <v>0.0</v>
      </c>
      <c r="Z277" s="142">
        <v>0.0</v>
      </c>
      <c r="AA277" s="142">
        <v>0.0</v>
      </c>
      <c r="AB277" s="142">
        <v>0.0</v>
      </c>
      <c r="AC277" s="142">
        <v>0.0</v>
      </c>
      <c r="AD277" s="146">
        <f t="shared" ref="AD277:AF277" si="334">C277+F277+I277+L277+O277+R277+U277+X277+AA277</f>
        <v>16</v>
      </c>
      <c r="AE277" s="142">
        <f t="shared" si="334"/>
        <v>519</v>
      </c>
      <c r="AF277" s="155">
        <f t="shared" si="334"/>
        <v>41885720</v>
      </c>
      <c r="AG277" s="51">
        <f>AE277-'Multi-Family'!AE264</f>
        <v>-154</v>
      </c>
      <c r="AH277" s="52">
        <v>1.0</v>
      </c>
      <c r="AI277" s="53">
        <f>AF277-'Multi-Family'!AF264</f>
        <v>-32433312</v>
      </c>
      <c r="AJ277" s="52">
        <v>1.0</v>
      </c>
      <c r="AK277" s="126">
        <f t="shared" si="335"/>
        <v>-32433312</v>
      </c>
      <c r="AL277" s="38"/>
      <c r="AM277" s="37">
        <f t="array" ref="AM277:AX278">TRANSPOSE(AE277:AF288)</f>
        <v>519</v>
      </c>
      <c r="AN277" s="37">
        <v>304.0</v>
      </c>
      <c r="AO277" s="37">
        <v>83.0</v>
      </c>
      <c r="AP277" s="37">
        <v>0.0</v>
      </c>
      <c r="AQ277" s="37">
        <v>0.0</v>
      </c>
      <c r="AR277" s="37">
        <v>0.0</v>
      </c>
      <c r="AS277" s="37">
        <v>0.0</v>
      </c>
      <c r="AT277" s="37">
        <v>0.0</v>
      </c>
      <c r="AU277" s="37">
        <v>0.0</v>
      </c>
      <c r="AV277" s="37">
        <v>0.0</v>
      </c>
      <c r="AW277" s="37">
        <v>0.0</v>
      </c>
      <c r="AX277" s="37">
        <v>0.0</v>
      </c>
      <c r="AY277" s="38"/>
      <c r="AZ277" s="38"/>
      <c r="BA277" s="38"/>
    </row>
    <row r="278" ht="12.75" customHeight="1">
      <c r="A278" s="36" t="s">
        <v>20</v>
      </c>
      <c r="B278" s="130">
        <v>2025.0</v>
      </c>
      <c r="C278" s="142">
        <v>0.0</v>
      </c>
      <c r="D278" s="142">
        <v>0.0</v>
      </c>
      <c r="E278" s="142">
        <v>0.0</v>
      </c>
      <c r="F278" s="142">
        <v>0.0</v>
      </c>
      <c r="G278" s="142">
        <v>0.0</v>
      </c>
      <c r="H278" s="142">
        <v>0.0</v>
      </c>
      <c r="I278" s="142">
        <v>13.0</v>
      </c>
      <c r="J278" s="142">
        <v>256.0</v>
      </c>
      <c r="K278" s="142">
        <v>2.3159243E7</v>
      </c>
      <c r="L278" s="142">
        <v>0.0</v>
      </c>
      <c r="M278" s="142">
        <v>0.0</v>
      </c>
      <c r="N278" s="142">
        <v>0.0</v>
      </c>
      <c r="O278" s="142">
        <v>1.0</v>
      </c>
      <c r="P278" s="142">
        <v>48.0</v>
      </c>
      <c r="Q278" s="142">
        <v>5500000.0</v>
      </c>
      <c r="R278" s="142">
        <v>0.0</v>
      </c>
      <c r="S278" s="142">
        <v>0.0</v>
      </c>
      <c r="T278" s="142">
        <v>0.0</v>
      </c>
      <c r="U278" s="142">
        <v>0.0</v>
      </c>
      <c r="V278" s="142">
        <v>0.0</v>
      </c>
      <c r="W278" s="142">
        <v>0.0</v>
      </c>
      <c r="X278" s="142">
        <v>0.0</v>
      </c>
      <c r="Y278" s="142">
        <v>0.0</v>
      </c>
      <c r="Z278" s="142">
        <v>0.0</v>
      </c>
      <c r="AA278" s="142">
        <v>0.0</v>
      </c>
      <c r="AB278" s="142">
        <v>0.0</v>
      </c>
      <c r="AC278" s="142">
        <v>0.0</v>
      </c>
      <c r="AD278" s="146">
        <f t="shared" ref="AD278:AF278" si="336">C278+F278+I278+L278+O278+R278+U278+X278+AA278</f>
        <v>14</v>
      </c>
      <c r="AE278" s="142">
        <f t="shared" si="336"/>
        <v>304</v>
      </c>
      <c r="AF278" s="155">
        <f t="shared" si="336"/>
        <v>28659243</v>
      </c>
      <c r="AG278" s="51">
        <f>AE278-'Multi-Family'!AE265</f>
        <v>252</v>
      </c>
      <c r="AH278" s="52">
        <f>AG278/'Multi-Family'!AE265</f>
        <v>4.846153846</v>
      </c>
      <c r="AI278" s="53">
        <f>AF278-'Multi-Family'!AF265</f>
        <v>19983553</v>
      </c>
      <c r="AJ278" s="52">
        <f>AI278/'Multi-Family'!AF265</f>
        <v>2.303396387</v>
      </c>
      <c r="AK278" s="126">
        <f t="shared" ref="AK278:AK288" si="338">AK277+AI278</f>
        <v>-12449759</v>
      </c>
      <c r="AL278" s="38"/>
      <c r="AM278" s="37">
        <v>4.188572E7</v>
      </c>
      <c r="AN278" s="37">
        <v>2.8659243E7</v>
      </c>
      <c r="AO278" s="37">
        <v>8113819.0</v>
      </c>
      <c r="AP278" s="37">
        <v>0.0</v>
      </c>
      <c r="AQ278" s="37">
        <v>0.0</v>
      </c>
      <c r="AR278" s="37">
        <v>0.0</v>
      </c>
      <c r="AS278" s="37">
        <v>0.0</v>
      </c>
      <c r="AT278" s="37">
        <v>0.0</v>
      </c>
      <c r="AU278" s="37">
        <v>0.0</v>
      </c>
      <c r="AV278" s="37">
        <v>0.0</v>
      </c>
      <c r="AW278" s="37">
        <v>0.0</v>
      </c>
      <c r="AX278" s="37">
        <v>0.0</v>
      </c>
      <c r="AY278" s="38"/>
      <c r="AZ278" s="38"/>
      <c r="BA278" s="38"/>
    </row>
    <row r="279" ht="12.75" customHeight="1">
      <c r="A279" s="36" t="s">
        <v>21</v>
      </c>
      <c r="B279" s="130">
        <v>2025.0</v>
      </c>
      <c r="C279" s="142">
        <v>0.0</v>
      </c>
      <c r="D279" s="142">
        <v>0.0</v>
      </c>
      <c r="E279" s="142">
        <v>0.0</v>
      </c>
      <c r="F279" s="142">
        <v>16.0</v>
      </c>
      <c r="G279" s="142">
        <v>16.0</v>
      </c>
      <c r="H279" s="142">
        <v>4240000.0</v>
      </c>
      <c r="I279" s="142">
        <v>5.0</v>
      </c>
      <c r="J279" s="142">
        <v>67.0</v>
      </c>
      <c r="K279" s="142">
        <v>3873819.0</v>
      </c>
      <c r="L279" s="142">
        <v>0.0</v>
      </c>
      <c r="M279" s="142">
        <v>0.0</v>
      </c>
      <c r="N279" s="142">
        <v>0.0</v>
      </c>
      <c r="O279" s="142">
        <v>0.0</v>
      </c>
      <c r="P279" s="142">
        <v>0.0</v>
      </c>
      <c r="Q279" s="142">
        <v>0.0</v>
      </c>
      <c r="R279" s="142">
        <v>0.0</v>
      </c>
      <c r="S279" s="142">
        <v>0.0</v>
      </c>
      <c r="T279" s="142">
        <v>0.0</v>
      </c>
      <c r="U279" s="142">
        <v>0.0</v>
      </c>
      <c r="V279" s="142">
        <v>0.0</v>
      </c>
      <c r="W279" s="142">
        <v>0.0</v>
      </c>
      <c r="X279" s="142">
        <v>0.0</v>
      </c>
      <c r="Y279" s="142">
        <v>0.0</v>
      </c>
      <c r="Z279" s="142">
        <v>0.0</v>
      </c>
      <c r="AA279" s="142">
        <v>0.0</v>
      </c>
      <c r="AB279" s="142">
        <v>0.0</v>
      </c>
      <c r="AC279" s="142">
        <v>0.0</v>
      </c>
      <c r="AD279" s="146">
        <f t="shared" ref="AD279:AF279" si="337">C279+F279+I279+L279+O279+R279+U279+X279+AA279</f>
        <v>21</v>
      </c>
      <c r="AE279" s="142">
        <f t="shared" si="337"/>
        <v>83</v>
      </c>
      <c r="AF279" s="155">
        <f t="shared" si="337"/>
        <v>8113819</v>
      </c>
      <c r="AG279" s="51">
        <f>AE279-'Multi-Family'!AE266</f>
        <v>67</v>
      </c>
      <c r="AH279" s="52">
        <f>AG279/'Multi-Family'!AE266</f>
        <v>4.1875</v>
      </c>
      <c r="AI279" s="53">
        <f>AF279-'Multi-Family'!AF266</f>
        <v>7657631</v>
      </c>
      <c r="AJ279" s="52">
        <f>AI279/'Multi-Family'!AF266</f>
        <v>16.78612984</v>
      </c>
      <c r="AK279" s="126">
        <f t="shared" si="338"/>
        <v>-4792128</v>
      </c>
      <c r="AL279" s="38"/>
      <c r="AM279" s="15">
        <f t="shared" ref="AM279:AX279" si="339">AM278/$AM$150</f>
        <v>41.88572</v>
      </c>
      <c r="AN279" s="15">
        <f t="shared" si="339"/>
        <v>28.659243</v>
      </c>
      <c r="AO279" s="15">
        <f t="shared" si="339"/>
        <v>8.113819</v>
      </c>
      <c r="AP279" s="15">
        <f t="shared" si="339"/>
        <v>0</v>
      </c>
      <c r="AQ279" s="15">
        <f t="shared" si="339"/>
        <v>0</v>
      </c>
      <c r="AR279" s="15">
        <f t="shared" si="339"/>
        <v>0</v>
      </c>
      <c r="AS279" s="15">
        <f t="shared" si="339"/>
        <v>0</v>
      </c>
      <c r="AT279" s="15">
        <f t="shared" si="339"/>
        <v>0</v>
      </c>
      <c r="AU279" s="15">
        <f t="shared" si="339"/>
        <v>0</v>
      </c>
      <c r="AV279" s="15">
        <f t="shared" si="339"/>
        <v>0</v>
      </c>
      <c r="AW279" s="15">
        <f t="shared" si="339"/>
        <v>0</v>
      </c>
      <c r="AX279" s="15">
        <f t="shared" si="339"/>
        <v>0</v>
      </c>
      <c r="AY279" s="38"/>
      <c r="AZ279" s="38"/>
      <c r="BA279" s="38"/>
    </row>
    <row r="280" ht="12.75" customHeight="1">
      <c r="A280" s="36" t="s">
        <v>22</v>
      </c>
      <c r="B280" s="130">
        <v>2025.0</v>
      </c>
      <c r="C280" s="142">
        <v>0.0</v>
      </c>
      <c r="D280" s="142">
        <v>0.0</v>
      </c>
      <c r="E280" s="142">
        <v>0.0</v>
      </c>
      <c r="F280" s="142">
        <v>0.0</v>
      </c>
      <c r="G280" s="142">
        <v>0.0</v>
      </c>
      <c r="H280" s="142">
        <v>0.0</v>
      </c>
      <c r="I280" s="142">
        <v>0.0</v>
      </c>
      <c r="J280" s="142">
        <v>0.0</v>
      </c>
      <c r="K280" s="142">
        <v>0.0</v>
      </c>
      <c r="L280" s="142">
        <v>0.0</v>
      </c>
      <c r="M280" s="142">
        <v>0.0</v>
      </c>
      <c r="N280" s="142">
        <v>0.0</v>
      </c>
      <c r="O280" s="142">
        <v>0.0</v>
      </c>
      <c r="P280" s="142">
        <v>0.0</v>
      </c>
      <c r="Q280" s="142">
        <v>0.0</v>
      </c>
      <c r="R280" s="142">
        <v>0.0</v>
      </c>
      <c r="S280" s="142">
        <v>0.0</v>
      </c>
      <c r="T280" s="142">
        <v>0.0</v>
      </c>
      <c r="U280" s="142">
        <v>0.0</v>
      </c>
      <c r="V280" s="142">
        <v>0.0</v>
      </c>
      <c r="W280" s="142">
        <v>0.0</v>
      </c>
      <c r="X280" s="142">
        <v>0.0</v>
      </c>
      <c r="Y280" s="142">
        <v>0.0</v>
      </c>
      <c r="Z280" s="142">
        <v>0.0</v>
      </c>
      <c r="AA280" s="142">
        <v>0.0</v>
      </c>
      <c r="AB280" s="142">
        <v>0.0</v>
      </c>
      <c r="AC280" s="142">
        <v>0.0</v>
      </c>
      <c r="AD280" s="146">
        <f t="shared" ref="AD280:AF280" si="340">C280+F280+I280+L280+O280+R280+U280+X280+AA280</f>
        <v>0</v>
      </c>
      <c r="AE280" s="142">
        <f t="shared" si="340"/>
        <v>0</v>
      </c>
      <c r="AF280" s="155">
        <f t="shared" si="340"/>
        <v>0</v>
      </c>
      <c r="AG280" s="51">
        <f>AE280-'Multi-Family'!AE267</f>
        <v>-300</v>
      </c>
      <c r="AH280" s="52">
        <f>AG280/'Multi-Family'!AE267</f>
        <v>-1</v>
      </c>
      <c r="AI280" s="53">
        <f>AF280-'Multi-Family'!AF267</f>
        <v>-40048601</v>
      </c>
      <c r="AJ280" s="52">
        <f>AI280/'Multi-Family'!AF267</f>
        <v>-1</v>
      </c>
      <c r="AK280" s="126">
        <f t="shared" si="338"/>
        <v>-44840729</v>
      </c>
      <c r="AL280" s="38"/>
      <c r="AM280" s="38"/>
      <c r="AN280" s="38"/>
      <c r="AO280" s="38"/>
      <c r="AP280" s="38"/>
      <c r="AQ280" s="38"/>
      <c r="AR280" s="38"/>
      <c r="AS280" s="38"/>
      <c r="AT280" s="38"/>
      <c r="AU280" s="38"/>
      <c r="AV280" s="38"/>
      <c r="AW280" s="38"/>
      <c r="AX280" s="38"/>
      <c r="AY280" s="38"/>
      <c r="AZ280" s="38"/>
      <c r="BA280" s="38"/>
    </row>
    <row r="281" ht="12.75" customHeight="1">
      <c r="A281" s="36" t="s">
        <v>23</v>
      </c>
      <c r="B281" s="130">
        <v>2025.0</v>
      </c>
      <c r="C281" s="142">
        <v>0.0</v>
      </c>
      <c r="D281" s="142">
        <v>0.0</v>
      </c>
      <c r="E281" s="142">
        <v>0.0</v>
      </c>
      <c r="F281" s="142">
        <v>0.0</v>
      </c>
      <c r="G281" s="142">
        <v>0.0</v>
      </c>
      <c r="H281" s="142">
        <v>0.0</v>
      </c>
      <c r="I281" s="142">
        <v>0.0</v>
      </c>
      <c r="J281" s="142">
        <v>0.0</v>
      </c>
      <c r="K281" s="142">
        <v>0.0</v>
      </c>
      <c r="L281" s="142">
        <v>0.0</v>
      </c>
      <c r="M281" s="142">
        <v>0.0</v>
      </c>
      <c r="N281" s="142">
        <v>0.0</v>
      </c>
      <c r="O281" s="142">
        <v>0.0</v>
      </c>
      <c r="P281" s="142">
        <v>0.0</v>
      </c>
      <c r="Q281" s="142">
        <v>0.0</v>
      </c>
      <c r="R281" s="142">
        <v>0.0</v>
      </c>
      <c r="S281" s="142">
        <v>0.0</v>
      </c>
      <c r="T281" s="142">
        <v>0.0</v>
      </c>
      <c r="U281" s="142">
        <v>0.0</v>
      </c>
      <c r="V281" s="142">
        <v>0.0</v>
      </c>
      <c r="W281" s="142">
        <v>0.0</v>
      </c>
      <c r="X281" s="142">
        <v>0.0</v>
      </c>
      <c r="Y281" s="142">
        <v>0.0</v>
      </c>
      <c r="Z281" s="142">
        <v>0.0</v>
      </c>
      <c r="AA281" s="142">
        <v>0.0</v>
      </c>
      <c r="AB281" s="142">
        <v>0.0</v>
      </c>
      <c r="AC281" s="142">
        <v>0.0</v>
      </c>
      <c r="AD281" s="146">
        <f t="shared" ref="AD281:AF281" si="341">C281+F281+I281+L281+O281+R281+U281+X281+AA281</f>
        <v>0</v>
      </c>
      <c r="AE281" s="142">
        <f t="shared" si="341"/>
        <v>0</v>
      </c>
      <c r="AF281" s="155">
        <f t="shared" si="341"/>
        <v>0</v>
      </c>
      <c r="AG281" s="51">
        <f>AE281-'Multi-Family'!AE268</f>
        <v>-541</v>
      </c>
      <c r="AH281" s="52">
        <f>AG281/'Multi-Family'!AE268</f>
        <v>-1</v>
      </c>
      <c r="AI281" s="53">
        <f>AF281-'Multi-Family'!AF268</f>
        <v>-38154060</v>
      </c>
      <c r="AJ281" s="52">
        <f>AI281/'Multi-Family'!AF268</f>
        <v>-1</v>
      </c>
      <c r="AK281" s="126">
        <f t="shared" si="338"/>
        <v>-82994789</v>
      </c>
      <c r="AL281" s="38"/>
      <c r="AM281" s="38"/>
      <c r="AN281" s="38"/>
      <c r="AO281" s="38"/>
      <c r="AP281" s="38"/>
      <c r="AQ281" s="38"/>
      <c r="AR281" s="38"/>
      <c r="AS281" s="38"/>
      <c r="AT281" s="38"/>
      <c r="AU281" s="38"/>
      <c r="AV281" s="38"/>
      <c r="AW281" s="38"/>
      <c r="AX281" s="38"/>
      <c r="AY281" s="38"/>
      <c r="AZ281" s="38"/>
      <c r="BA281" s="38"/>
    </row>
    <row r="282" ht="12.75" customHeight="1">
      <c r="A282" s="36" t="s">
        <v>32</v>
      </c>
      <c r="B282" s="130">
        <v>2025.0</v>
      </c>
      <c r="C282" s="142">
        <v>0.0</v>
      </c>
      <c r="D282" s="142">
        <v>0.0</v>
      </c>
      <c r="E282" s="142">
        <v>0.0</v>
      </c>
      <c r="F282" s="142">
        <v>0.0</v>
      </c>
      <c r="G282" s="142">
        <v>0.0</v>
      </c>
      <c r="H282" s="142">
        <v>0.0</v>
      </c>
      <c r="I282" s="142">
        <v>0.0</v>
      </c>
      <c r="J282" s="142">
        <v>0.0</v>
      </c>
      <c r="K282" s="142">
        <v>0.0</v>
      </c>
      <c r="L282" s="142">
        <v>0.0</v>
      </c>
      <c r="M282" s="142">
        <v>0.0</v>
      </c>
      <c r="N282" s="142">
        <v>0.0</v>
      </c>
      <c r="O282" s="142">
        <v>0.0</v>
      </c>
      <c r="P282" s="142">
        <v>0.0</v>
      </c>
      <c r="Q282" s="142">
        <v>0.0</v>
      </c>
      <c r="R282" s="142">
        <v>0.0</v>
      </c>
      <c r="S282" s="142">
        <v>0.0</v>
      </c>
      <c r="T282" s="142">
        <v>0.0</v>
      </c>
      <c r="U282" s="142">
        <v>0.0</v>
      </c>
      <c r="V282" s="142">
        <v>0.0</v>
      </c>
      <c r="W282" s="142">
        <v>0.0</v>
      </c>
      <c r="X282" s="142">
        <v>0.0</v>
      </c>
      <c r="Y282" s="142">
        <v>0.0</v>
      </c>
      <c r="Z282" s="142">
        <v>0.0</v>
      </c>
      <c r="AA282" s="142">
        <v>0.0</v>
      </c>
      <c r="AB282" s="142">
        <v>0.0</v>
      </c>
      <c r="AC282" s="142">
        <v>0.0</v>
      </c>
      <c r="AD282" s="146">
        <f t="shared" ref="AD282:AF282" si="342">C282+F282+I282+L282+O282+R282+U282+X282+AA282</f>
        <v>0</v>
      </c>
      <c r="AE282" s="142">
        <f t="shared" si="342"/>
        <v>0</v>
      </c>
      <c r="AF282" s="155">
        <f t="shared" si="342"/>
        <v>0</v>
      </c>
      <c r="AG282" s="51">
        <f>AE282-'Multi-Family'!AE269</f>
        <v>-4</v>
      </c>
      <c r="AH282" s="52">
        <f>AG282/'Multi-Family'!AE269</f>
        <v>-1</v>
      </c>
      <c r="AI282" s="53">
        <f>AF282-'Multi-Family'!AF269</f>
        <v>-450000</v>
      </c>
      <c r="AJ282" s="52">
        <f>AI282/'Multi-Family'!AF269</f>
        <v>-1</v>
      </c>
      <c r="AK282" s="126">
        <f t="shared" si="338"/>
        <v>-83444789</v>
      </c>
      <c r="AL282" s="38"/>
      <c r="AM282" s="38"/>
      <c r="AN282" s="38"/>
      <c r="AO282" s="38"/>
      <c r="AP282" s="38"/>
      <c r="AQ282" s="38"/>
      <c r="AR282" s="38"/>
      <c r="AS282" s="38"/>
      <c r="AT282" s="38"/>
      <c r="AU282" s="38"/>
      <c r="AV282" s="38"/>
      <c r="AW282" s="38"/>
      <c r="AX282" s="38"/>
      <c r="AY282" s="38"/>
      <c r="AZ282" s="38"/>
      <c r="BA282" s="38"/>
    </row>
    <row r="283" ht="12.75" customHeight="1">
      <c r="A283" s="36" t="s">
        <v>25</v>
      </c>
      <c r="B283" s="130">
        <v>2025.0</v>
      </c>
      <c r="C283" s="142">
        <v>0.0</v>
      </c>
      <c r="D283" s="142">
        <v>0.0</v>
      </c>
      <c r="E283" s="142">
        <v>0.0</v>
      </c>
      <c r="F283" s="142">
        <v>0.0</v>
      </c>
      <c r="G283" s="142">
        <v>0.0</v>
      </c>
      <c r="H283" s="142">
        <v>0.0</v>
      </c>
      <c r="I283" s="142">
        <v>0.0</v>
      </c>
      <c r="J283" s="142">
        <v>0.0</v>
      </c>
      <c r="K283" s="142">
        <v>0.0</v>
      </c>
      <c r="L283" s="142">
        <v>0.0</v>
      </c>
      <c r="M283" s="142">
        <v>0.0</v>
      </c>
      <c r="N283" s="142">
        <v>0.0</v>
      </c>
      <c r="O283" s="142">
        <v>0.0</v>
      </c>
      <c r="P283" s="142">
        <v>0.0</v>
      </c>
      <c r="Q283" s="142">
        <v>0.0</v>
      </c>
      <c r="R283" s="142">
        <v>0.0</v>
      </c>
      <c r="S283" s="142">
        <v>0.0</v>
      </c>
      <c r="T283" s="142">
        <v>0.0</v>
      </c>
      <c r="U283" s="142">
        <v>0.0</v>
      </c>
      <c r="V283" s="142">
        <v>0.0</v>
      </c>
      <c r="W283" s="142">
        <v>0.0</v>
      </c>
      <c r="X283" s="142">
        <v>0.0</v>
      </c>
      <c r="Y283" s="142">
        <v>0.0</v>
      </c>
      <c r="Z283" s="142">
        <v>0.0</v>
      </c>
      <c r="AA283" s="142">
        <v>0.0</v>
      </c>
      <c r="AB283" s="142">
        <v>0.0</v>
      </c>
      <c r="AC283" s="142">
        <v>0.0</v>
      </c>
      <c r="AD283" s="146">
        <f t="shared" ref="AD283:AF283" si="343">C283+F283+I283+L283+O283+R283+U283+X283+AA283</f>
        <v>0</v>
      </c>
      <c r="AE283" s="142">
        <f t="shared" si="343"/>
        <v>0</v>
      </c>
      <c r="AF283" s="155">
        <f t="shared" si="343"/>
        <v>0</v>
      </c>
      <c r="AG283" s="51">
        <f>AE283-'Multi-Family'!AE270</f>
        <v>-174</v>
      </c>
      <c r="AH283" s="52">
        <f>AG283/'Multi-Family'!AE270</f>
        <v>-1</v>
      </c>
      <c r="AI283" s="53">
        <f>AF283-'Multi-Family'!AF270</f>
        <v>-19284256</v>
      </c>
      <c r="AJ283" s="52">
        <f>AI283/'Multi-Family'!AF270</f>
        <v>-1</v>
      </c>
      <c r="AK283" s="126">
        <f t="shared" si="338"/>
        <v>-102729045</v>
      </c>
      <c r="AL283" s="38"/>
      <c r="AM283" s="38"/>
      <c r="AN283" s="38"/>
      <c r="AO283" s="38"/>
      <c r="AP283" s="38"/>
      <c r="AQ283" s="38"/>
      <c r="AR283" s="38"/>
      <c r="AS283" s="38"/>
      <c r="AT283" s="38"/>
      <c r="AU283" s="38"/>
      <c r="AV283" s="38"/>
      <c r="AW283" s="38"/>
      <c r="AX283" s="38"/>
      <c r="AY283" s="38"/>
      <c r="AZ283" s="38"/>
      <c r="BA283" s="38"/>
    </row>
    <row r="284" ht="12.75" customHeight="1">
      <c r="A284" s="36" t="s">
        <v>26</v>
      </c>
      <c r="B284" s="130">
        <v>2025.0</v>
      </c>
      <c r="C284" s="142">
        <v>0.0</v>
      </c>
      <c r="D284" s="142">
        <v>0.0</v>
      </c>
      <c r="E284" s="142">
        <v>0.0</v>
      </c>
      <c r="F284" s="142">
        <v>0.0</v>
      </c>
      <c r="G284" s="142">
        <v>0.0</v>
      </c>
      <c r="H284" s="142">
        <v>0.0</v>
      </c>
      <c r="I284" s="142">
        <v>0.0</v>
      </c>
      <c r="J284" s="142">
        <v>0.0</v>
      </c>
      <c r="K284" s="142">
        <v>0.0</v>
      </c>
      <c r="L284" s="142">
        <v>0.0</v>
      </c>
      <c r="M284" s="142">
        <v>0.0</v>
      </c>
      <c r="N284" s="142">
        <v>0.0</v>
      </c>
      <c r="O284" s="142">
        <v>0.0</v>
      </c>
      <c r="P284" s="142">
        <v>0.0</v>
      </c>
      <c r="Q284" s="142">
        <v>0.0</v>
      </c>
      <c r="R284" s="142">
        <v>0.0</v>
      </c>
      <c r="S284" s="142">
        <v>0.0</v>
      </c>
      <c r="T284" s="142">
        <v>0.0</v>
      </c>
      <c r="U284" s="142">
        <v>0.0</v>
      </c>
      <c r="V284" s="142">
        <v>0.0</v>
      </c>
      <c r="W284" s="142">
        <v>0.0</v>
      </c>
      <c r="X284" s="142">
        <v>0.0</v>
      </c>
      <c r="Y284" s="142">
        <v>0.0</v>
      </c>
      <c r="Z284" s="142">
        <v>0.0</v>
      </c>
      <c r="AA284" s="142">
        <v>0.0</v>
      </c>
      <c r="AB284" s="142">
        <v>0.0</v>
      </c>
      <c r="AC284" s="142">
        <v>0.0</v>
      </c>
      <c r="AD284" s="146">
        <f t="shared" ref="AD284:AF284" si="344">C284+F284+I284+L284+O284+R284+U284+X284+AA284</f>
        <v>0</v>
      </c>
      <c r="AE284" s="142">
        <f t="shared" si="344"/>
        <v>0</v>
      </c>
      <c r="AF284" s="155">
        <f t="shared" si="344"/>
        <v>0</v>
      </c>
      <c r="AG284" s="51">
        <f>AE284-'Multi-Family'!AE271</f>
        <v>-85</v>
      </c>
      <c r="AH284" s="52">
        <f>AG284/'Multi-Family'!AE271</f>
        <v>-1</v>
      </c>
      <c r="AI284" s="53">
        <f>AF284-'Multi-Family'!AF271</f>
        <v>-7723847.81</v>
      </c>
      <c r="AJ284" s="52">
        <f>AI284/'Multi-Family'!AF271</f>
        <v>-1</v>
      </c>
      <c r="AK284" s="126">
        <f t="shared" si="338"/>
        <v>-110452892.8</v>
      </c>
      <c r="AL284" s="38"/>
      <c r="AM284" s="38"/>
      <c r="AN284" s="38"/>
      <c r="AO284" s="38"/>
      <c r="AP284" s="38"/>
      <c r="AQ284" s="38"/>
      <c r="AR284" s="38"/>
      <c r="AS284" s="38"/>
      <c r="AT284" s="38"/>
      <c r="AU284" s="38"/>
      <c r="AV284" s="38"/>
      <c r="AW284" s="38"/>
      <c r="AX284" s="38"/>
      <c r="AY284" s="38"/>
      <c r="AZ284" s="38"/>
      <c r="BA284" s="38"/>
    </row>
    <row r="285" ht="12.75" customHeight="1">
      <c r="A285" s="36" t="s">
        <v>27</v>
      </c>
      <c r="B285" s="130">
        <v>2025.0</v>
      </c>
      <c r="C285" s="142">
        <v>0.0</v>
      </c>
      <c r="D285" s="142">
        <v>0.0</v>
      </c>
      <c r="E285" s="142">
        <v>0.0</v>
      </c>
      <c r="F285" s="142">
        <v>0.0</v>
      </c>
      <c r="G285" s="142">
        <v>0.0</v>
      </c>
      <c r="H285" s="142">
        <v>0.0</v>
      </c>
      <c r="I285" s="142">
        <v>0.0</v>
      </c>
      <c r="J285" s="142">
        <v>0.0</v>
      </c>
      <c r="K285" s="142">
        <v>0.0</v>
      </c>
      <c r="L285" s="142">
        <v>0.0</v>
      </c>
      <c r="M285" s="142">
        <v>0.0</v>
      </c>
      <c r="N285" s="142">
        <v>0.0</v>
      </c>
      <c r="O285" s="142">
        <v>0.0</v>
      </c>
      <c r="P285" s="142">
        <v>0.0</v>
      </c>
      <c r="Q285" s="142">
        <v>0.0</v>
      </c>
      <c r="R285" s="142">
        <v>0.0</v>
      </c>
      <c r="S285" s="142">
        <v>0.0</v>
      </c>
      <c r="T285" s="142">
        <v>0.0</v>
      </c>
      <c r="U285" s="142">
        <v>0.0</v>
      </c>
      <c r="V285" s="142">
        <v>0.0</v>
      </c>
      <c r="W285" s="142">
        <v>0.0</v>
      </c>
      <c r="X285" s="142">
        <v>0.0</v>
      </c>
      <c r="Y285" s="142">
        <v>0.0</v>
      </c>
      <c r="Z285" s="142">
        <v>0.0</v>
      </c>
      <c r="AA285" s="142">
        <v>0.0</v>
      </c>
      <c r="AB285" s="142">
        <v>0.0</v>
      </c>
      <c r="AC285" s="142">
        <v>0.0</v>
      </c>
      <c r="AD285" s="146">
        <f t="shared" ref="AD285:AF285" si="345">C285+F285+I285+L285+O285+R285+U285+X285+AA285</f>
        <v>0</v>
      </c>
      <c r="AE285" s="142">
        <f t="shared" si="345"/>
        <v>0</v>
      </c>
      <c r="AF285" s="155">
        <f t="shared" si="345"/>
        <v>0</v>
      </c>
      <c r="AG285" s="51">
        <f>AE285-'Multi-Family'!AE272</f>
        <v>-677</v>
      </c>
      <c r="AH285" s="52">
        <f>AG285/'Multi-Family'!AE272</f>
        <v>-1</v>
      </c>
      <c r="AI285" s="53">
        <f>AF285-'Multi-Family'!AF272</f>
        <v>-74621491</v>
      </c>
      <c r="AJ285" s="52">
        <f>AI285/'Multi-Family'!AF272</f>
        <v>-1</v>
      </c>
      <c r="AK285" s="126">
        <f t="shared" si="338"/>
        <v>-185074383.8</v>
      </c>
      <c r="AL285" s="38"/>
      <c r="AM285" s="38"/>
      <c r="AN285" s="38"/>
      <c r="AO285" s="38"/>
      <c r="AP285" s="38"/>
      <c r="AQ285" s="38"/>
      <c r="AR285" s="38"/>
      <c r="AS285" s="38"/>
      <c r="AT285" s="38"/>
      <c r="AU285" s="38"/>
      <c r="AV285" s="38"/>
      <c r="AW285" s="38"/>
      <c r="AX285" s="38"/>
      <c r="AY285" s="38"/>
      <c r="AZ285" s="38"/>
      <c r="BA285" s="38"/>
    </row>
    <row r="286" ht="12.75" customHeight="1">
      <c r="A286" s="36" t="s">
        <v>28</v>
      </c>
      <c r="B286" s="130">
        <v>2025.0</v>
      </c>
      <c r="C286" s="142">
        <v>0.0</v>
      </c>
      <c r="D286" s="142">
        <v>0.0</v>
      </c>
      <c r="E286" s="142">
        <v>0.0</v>
      </c>
      <c r="F286" s="142">
        <v>0.0</v>
      </c>
      <c r="G286" s="142">
        <v>0.0</v>
      </c>
      <c r="H286" s="142">
        <v>0.0</v>
      </c>
      <c r="I286" s="142">
        <v>0.0</v>
      </c>
      <c r="J286" s="142">
        <v>0.0</v>
      </c>
      <c r="K286" s="142">
        <v>0.0</v>
      </c>
      <c r="L286" s="142">
        <v>0.0</v>
      </c>
      <c r="M286" s="142">
        <v>0.0</v>
      </c>
      <c r="N286" s="142">
        <v>0.0</v>
      </c>
      <c r="O286" s="142">
        <v>0.0</v>
      </c>
      <c r="P286" s="142">
        <v>0.0</v>
      </c>
      <c r="Q286" s="142">
        <v>0.0</v>
      </c>
      <c r="R286" s="142">
        <v>0.0</v>
      </c>
      <c r="S286" s="142">
        <v>0.0</v>
      </c>
      <c r="T286" s="142">
        <v>0.0</v>
      </c>
      <c r="U286" s="142">
        <v>0.0</v>
      </c>
      <c r="V286" s="142">
        <v>0.0</v>
      </c>
      <c r="W286" s="142">
        <v>0.0</v>
      </c>
      <c r="X286" s="142">
        <v>0.0</v>
      </c>
      <c r="Y286" s="142">
        <v>0.0</v>
      </c>
      <c r="Z286" s="142">
        <v>0.0</v>
      </c>
      <c r="AA286" s="142">
        <v>0.0</v>
      </c>
      <c r="AB286" s="142">
        <v>0.0</v>
      </c>
      <c r="AC286" s="142">
        <v>0.0</v>
      </c>
      <c r="AD286" s="146">
        <f t="shared" ref="AD286:AF286" si="346">C286+F286+I286+L286+O286+R286+U286+X286+AA286</f>
        <v>0</v>
      </c>
      <c r="AE286" s="142">
        <f t="shared" si="346"/>
        <v>0</v>
      </c>
      <c r="AF286" s="155">
        <f t="shared" si="346"/>
        <v>0</v>
      </c>
      <c r="AG286" s="51">
        <f>AE286-'Multi-Family'!AE273</f>
        <v>-528</v>
      </c>
      <c r="AH286" s="52">
        <f>AG286/'Multi-Family'!AE273</f>
        <v>-1</v>
      </c>
      <c r="AI286" s="53">
        <f>AF286-'Multi-Family'!AF273</f>
        <v>-35941527</v>
      </c>
      <c r="AJ286" s="52">
        <f>AI286/'Multi-Family'!AF273</f>
        <v>-1</v>
      </c>
      <c r="AK286" s="126">
        <f t="shared" si="338"/>
        <v>-221015910.8</v>
      </c>
      <c r="AL286" s="38"/>
      <c r="AM286" s="38"/>
      <c r="AN286" s="38"/>
      <c r="AO286" s="38"/>
      <c r="AP286" s="38"/>
      <c r="AQ286" s="38"/>
      <c r="AR286" s="38"/>
      <c r="AS286" s="38"/>
      <c r="AT286" s="38"/>
      <c r="AU286" s="38"/>
      <c r="AV286" s="38"/>
      <c r="AW286" s="38"/>
      <c r="AX286" s="38"/>
      <c r="AY286" s="38"/>
      <c r="AZ286" s="38"/>
      <c r="BA286" s="38"/>
    </row>
    <row r="287" ht="12.75" customHeight="1">
      <c r="A287" s="36" t="s">
        <v>29</v>
      </c>
      <c r="B287" s="130">
        <v>2025.0</v>
      </c>
      <c r="C287" s="142">
        <v>0.0</v>
      </c>
      <c r="D287" s="142">
        <v>0.0</v>
      </c>
      <c r="E287" s="142">
        <v>0.0</v>
      </c>
      <c r="F287" s="142">
        <v>0.0</v>
      </c>
      <c r="G287" s="142">
        <v>0.0</v>
      </c>
      <c r="H287" s="142">
        <v>0.0</v>
      </c>
      <c r="I287" s="142">
        <v>0.0</v>
      </c>
      <c r="J287" s="142">
        <v>0.0</v>
      </c>
      <c r="K287" s="142">
        <v>0.0</v>
      </c>
      <c r="L287" s="142">
        <v>0.0</v>
      </c>
      <c r="M287" s="142">
        <v>0.0</v>
      </c>
      <c r="N287" s="142">
        <v>0.0</v>
      </c>
      <c r="O287" s="142">
        <v>0.0</v>
      </c>
      <c r="P287" s="142">
        <v>0.0</v>
      </c>
      <c r="Q287" s="142">
        <v>0.0</v>
      </c>
      <c r="R287" s="142">
        <v>0.0</v>
      </c>
      <c r="S287" s="142">
        <v>0.0</v>
      </c>
      <c r="T287" s="142">
        <v>0.0</v>
      </c>
      <c r="U287" s="142">
        <v>0.0</v>
      </c>
      <c r="V287" s="142">
        <v>0.0</v>
      </c>
      <c r="W287" s="142">
        <v>0.0</v>
      </c>
      <c r="X287" s="142">
        <v>0.0</v>
      </c>
      <c r="Y287" s="142">
        <v>0.0</v>
      </c>
      <c r="Z287" s="142">
        <v>0.0</v>
      </c>
      <c r="AA287" s="142">
        <v>0.0</v>
      </c>
      <c r="AB287" s="142">
        <v>0.0</v>
      </c>
      <c r="AC287" s="142">
        <v>0.0</v>
      </c>
      <c r="AD287" s="146">
        <f t="shared" ref="AD287:AF287" si="347">C287+F287+I287+L287+O287+R287+U287+X287+AA287</f>
        <v>0</v>
      </c>
      <c r="AE287" s="142">
        <f t="shared" si="347"/>
        <v>0</v>
      </c>
      <c r="AF287" s="155">
        <f t="shared" si="347"/>
        <v>0</v>
      </c>
      <c r="AG287" s="51">
        <f>AE287-'Multi-Family'!AE274</f>
        <v>-400</v>
      </c>
      <c r="AH287" s="52">
        <f>AG287/'Multi-Family'!AE274</f>
        <v>-1</v>
      </c>
      <c r="AI287" s="53">
        <f>AF287-'Multi-Family'!AF274</f>
        <v>-45804530</v>
      </c>
      <c r="AJ287" s="52">
        <f>AI287/'Multi-Family'!AF274</f>
        <v>-1</v>
      </c>
      <c r="AK287" s="126">
        <f t="shared" si="338"/>
        <v>-266820440.8</v>
      </c>
      <c r="AL287" s="38"/>
      <c r="AM287" s="38"/>
      <c r="AN287" s="38"/>
      <c r="AO287" s="38"/>
      <c r="AP287" s="38"/>
      <c r="AQ287" s="38"/>
      <c r="AR287" s="38"/>
      <c r="AS287" s="38"/>
      <c r="AT287" s="38"/>
      <c r="AU287" s="38"/>
      <c r="AV287" s="38"/>
      <c r="AW287" s="38"/>
      <c r="AX287" s="38"/>
      <c r="AY287" s="38"/>
      <c r="AZ287" s="38"/>
      <c r="BA287" s="38"/>
    </row>
    <row r="288" ht="12.75" customHeight="1">
      <c r="A288" s="36" t="s">
        <v>30</v>
      </c>
      <c r="B288" s="130">
        <v>2025.0</v>
      </c>
      <c r="C288" s="142">
        <v>0.0</v>
      </c>
      <c r="D288" s="142">
        <v>0.0</v>
      </c>
      <c r="E288" s="142">
        <v>0.0</v>
      </c>
      <c r="F288" s="142">
        <v>0.0</v>
      </c>
      <c r="G288" s="142">
        <v>0.0</v>
      </c>
      <c r="H288" s="142">
        <v>0.0</v>
      </c>
      <c r="I288" s="142">
        <v>0.0</v>
      </c>
      <c r="J288" s="142">
        <v>0.0</v>
      </c>
      <c r="K288" s="142">
        <v>0.0</v>
      </c>
      <c r="L288" s="142">
        <v>0.0</v>
      </c>
      <c r="M288" s="142">
        <v>0.0</v>
      </c>
      <c r="N288" s="142">
        <v>0.0</v>
      </c>
      <c r="O288" s="142">
        <v>0.0</v>
      </c>
      <c r="P288" s="142">
        <v>0.0</v>
      </c>
      <c r="Q288" s="142">
        <v>0.0</v>
      </c>
      <c r="R288" s="142">
        <v>0.0</v>
      </c>
      <c r="S288" s="142">
        <v>0.0</v>
      </c>
      <c r="T288" s="142">
        <v>0.0</v>
      </c>
      <c r="U288" s="142">
        <v>0.0</v>
      </c>
      <c r="V288" s="142">
        <v>0.0</v>
      </c>
      <c r="W288" s="142">
        <v>0.0</v>
      </c>
      <c r="X288" s="142">
        <v>0.0</v>
      </c>
      <c r="Y288" s="142">
        <v>0.0</v>
      </c>
      <c r="Z288" s="142">
        <v>0.0</v>
      </c>
      <c r="AA288" s="142">
        <v>0.0</v>
      </c>
      <c r="AB288" s="142">
        <v>0.0</v>
      </c>
      <c r="AC288" s="142">
        <v>0.0</v>
      </c>
      <c r="AD288" s="146">
        <f t="shared" ref="AD288:AF288" si="348">C288+F288+I288+L288+O288+R288+U288+X288+AA288</f>
        <v>0</v>
      </c>
      <c r="AE288" s="142">
        <f t="shared" si="348"/>
        <v>0</v>
      </c>
      <c r="AF288" s="155">
        <f t="shared" si="348"/>
        <v>0</v>
      </c>
      <c r="AG288" s="51">
        <f>AE288-'Multi-Family'!AE275</f>
        <v>-195</v>
      </c>
      <c r="AH288" s="52">
        <f>AG288/'Multi-Family'!AE275</f>
        <v>-1</v>
      </c>
      <c r="AI288" s="53">
        <f>AF288-'Multi-Family'!AF275</f>
        <v>-307458</v>
      </c>
      <c r="AJ288" s="52">
        <f>AI288/'Multi-Family'!AF275</f>
        <v>-1</v>
      </c>
      <c r="AK288" s="126">
        <f t="shared" si="338"/>
        <v>-267127898.8</v>
      </c>
      <c r="AL288" s="38"/>
      <c r="AM288" s="38"/>
      <c r="AN288" s="38"/>
      <c r="AO288" s="38"/>
      <c r="AP288" s="38"/>
      <c r="AQ288" s="38"/>
      <c r="AR288" s="38"/>
      <c r="AS288" s="38"/>
      <c r="AT288" s="38"/>
      <c r="AU288" s="38"/>
      <c r="AV288" s="38"/>
      <c r="AW288" s="38"/>
      <c r="AX288" s="38"/>
      <c r="AY288" s="38"/>
      <c r="AZ288" s="38"/>
      <c r="BA288" s="38"/>
    </row>
    <row r="289" ht="12.75" customHeight="1">
      <c r="A289" s="149" t="s">
        <v>31</v>
      </c>
      <c r="B289" s="133">
        <v>2025.0</v>
      </c>
      <c r="C289" s="156">
        <f t="shared" ref="C289:AF289" si="349">SUM(C277:C288)</f>
        <v>0</v>
      </c>
      <c r="D289" s="156">
        <f t="shared" si="349"/>
        <v>0</v>
      </c>
      <c r="E289" s="136">
        <f t="shared" si="349"/>
        <v>0</v>
      </c>
      <c r="F289" s="156">
        <f t="shared" si="349"/>
        <v>16</v>
      </c>
      <c r="G289" s="156">
        <f t="shared" si="349"/>
        <v>16</v>
      </c>
      <c r="H289" s="135">
        <f t="shared" si="349"/>
        <v>4240000</v>
      </c>
      <c r="I289" s="156">
        <f t="shared" si="349"/>
        <v>32</v>
      </c>
      <c r="J289" s="156">
        <f t="shared" si="349"/>
        <v>749</v>
      </c>
      <c r="K289" s="136">
        <f t="shared" si="349"/>
        <v>61908782</v>
      </c>
      <c r="L289" s="156">
        <f t="shared" si="349"/>
        <v>2</v>
      </c>
      <c r="M289" s="156">
        <f t="shared" si="349"/>
        <v>93</v>
      </c>
      <c r="N289" s="136">
        <f t="shared" si="349"/>
        <v>7010000</v>
      </c>
      <c r="O289" s="156">
        <f t="shared" si="349"/>
        <v>1</v>
      </c>
      <c r="P289" s="156">
        <f t="shared" si="349"/>
        <v>48</v>
      </c>
      <c r="Q289" s="136">
        <f t="shared" si="349"/>
        <v>5500000</v>
      </c>
      <c r="R289" s="156">
        <f t="shared" si="349"/>
        <v>0</v>
      </c>
      <c r="S289" s="156">
        <f t="shared" si="349"/>
        <v>0</v>
      </c>
      <c r="T289" s="156">
        <f t="shared" si="349"/>
        <v>0</v>
      </c>
      <c r="U289" s="156">
        <f t="shared" si="349"/>
        <v>0</v>
      </c>
      <c r="V289" s="156">
        <f t="shared" si="349"/>
        <v>0</v>
      </c>
      <c r="W289" s="156">
        <f t="shared" si="349"/>
        <v>0</v>
      </c>
      <c r="X289" s="156">
        <f t="shared" si="349"/>
        <v>0</v>
      </c>
      <c r="Y289" s="156">
        <f t="shared" si="349"/>
        <v>0</v>
      </c>
      <c r="Z289" s="136">
        <f t="shared" si="349"/>
        <v>0</v>
      </c>
      <c r="AA289" s="156">
        <f t="shared" si="349"/>
        <v>0</v>
      </c>
      <c r="AB289" s="156">
        <f t="shared" si="349"/>
        <v>0</v>
      </c>
      <c r="AC289" s="135">
        <f t="shared" si="349"/>
        <v>0</v>
      </c>
      <c r="AD289" s="157">
        <f t="shared" si="349"/>
        <v>51</v>
      </c>
      <c r="AE289" s="156">
        <f t="shared" si="349"/>
        <v>906</v>
      </c>
      <c r="AF289" s="139">
        <f t="shared" si="349"/>
        <v>78658782</v>
      </c>
      <c r="AG289" s="54">
        <f>AE289-'Multi-Family'!AE276</f>
        <v>-2739</v>
      </c>
      <c r="AH289" s="55">
        <f>AG289/'Multi-Family'!AE276</f>
        <v>-0.7514403292</v>
      </c>
      <c r="AI289" s="56">
        <f>AF289-'Multi-Family'!AF276</f>
        <v>-267127898.8</v>
      </c>
      <c r="AJ289" s="55">
        <f>AI289/'Multi-Family'!AF276</f>
        <v>-0.772522233</v>
      </c>
      <c r="AK289" s="129">
        <f>AI289</f>
        <v>-267127898.8</v>
      </c>
      <c r="AL289" s="38"/>
      <c r="AM289" s="38"/>
      <c r="AN289" s="38"/>
      <c r="AO289" s="38"/>
      <c r="AP289" s="38"/>
      <c r="AQ289" s="38"/>
      <c r="AR289" s="38"/>
      <c r="AS289" s="38"/>
      <c r="AT289" s="38"/>
      <c r="AU289" s="38"/>
      <c r="AV289" s="38"/>
      <c r="AW289" s="38"/>
      <c r="AX289" s="38"/>
      <c r="AY289" s="38"/>
      <c r="AZ289" s="38"/>
      <c r="BA289" s="38"/>
    </row>
    <row r="290" ht="12.75" customHeight="1">
      <c r="A290" s="158" t="s">
        <v>41</v>
      </c>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38"/>
      <c r="AM290" s="38"/>
      <c r="AN290" s="38"/>
      <c r="AO290" s="38"/>
      <c r="AP290" s="38"/>
      <c r="AQ290" s="38"/>
      <c r="AR290" s="38"/>
      <c r="AS290" s="38"/>
      <c r="AT290" s="38"/>
      <c r="AU290" s="38"/>
      <c r="AV290" s="38"/>
      <c r="AW290" s="38"/>
      <c r="AX290" s="38"/>
      <c r="AY290" s="38"/>
      <c r="AZ290" s="38"/>
      <c r="BA290" s="38"/>
    </row>
    <row r="291" ht="12.75" customHeight="1">
      <c r="A291" s="159" t="s">
        <v>42</v>
      </c>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38"/>
      <c r="AM291" s="38"/>
      <c r="AN291" s="38"/>
      <c r="AO291" s="38"/>
      <c r="AP291" s="38"/>
      <c r="AQ291" s="38"/>
      <c r="AR291" s="38"/>
      <c r="AS291" s="38"/>
      <c r="AT291" s="38"/>
      <c r="AU291" s="38"/>
      <c r="AV291" s="38"/>
      <c r="AW291" s="38"/>
      <c r="AX291" s="38"/>
      <c r="AY291" s="38"/>
      <c r="AZ291" s="38"/>
      <c r="BA291" s="38"/>
    </row>
    <row r="292" ht="12.75" customHeight="1">
      <c r="A292" s="159" t="s">
        <v>43</v>
      </c>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38"/>
      <c r="AM292" s="38"/>
      <c r="AN292" s="38"/>
      <c r="AO292" s="38"/>
      <c r="AP292" s="38"/>
      <c r="AQ292" s="38"/>
      <c r="AR292" s="38"/>
      <c r="AS292" s="38"/>
      <c r="AT292" s="38"/>
      <c r="AU292" s="38"/>
      <c r="AV292" s="38"/>
      <c r="AW292" s="38"/>
      <c r="AX292" s="38"/>
      <c r="AY292" s="38"/>
      <c r="AZ292" s="38"/>
      <c r="BA292" s="38"/>
    </row>
    <row r="293" ht="12.7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38"/>
      <c r="AM293" s="38"/>
      <c r="AN293" s="38"/>
      <c r="AO293" s="38"/>
      <c r="AP293" s="38"/>
      <c r="AQ293" s="38"/>
      <c r="AR293" s="38"/>
      <c r="AS293" s="38"/>
      <c r="AT293" s="38"/>
      <c r="AU293" s="38"/>
      <c r="AV293" s="38"/>
      <c r="AW293" s="38"/>
      <c r="AX293" s="38"/>
      <c r="AY293" s="38"/>
      <c r="AZ293" s="38"/>
      <c r="BA293" s="38"/>
    </row>
    <row r="294" ht="12.75" customHeight="1">
      <c r="A294" s="159" t="s">
        <v>48</v>
      </c>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38"/>
      <c r="AM294" s="38"/>
      <c r="AN294" s="38"/>
      <c r="AO294" s="38"/>
      <c r="AP294" s="38"/>
      <c r="AQ294" s="38"/>
      <c r="AR294" s="38"/>
      <c r="AS294" s="38"/>
      <c r="AT294" s="38"/>
      <c r="AU294" s="38"/>
      <c r="AV294" s="38"/>
      <c r="AW294" s="38"/>
      <c r="AX294" s="38"/>
      <c r="AY294" s="38"/>
      <c r="AZ294" s="38"/>
      <c r="BA294" s="38"/>
    </row>
    <row r="295" ht="12.7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38"/>
      <c r="AM295" s="38"/>
      <c r="AN295" s="38"/>
      <c r="AO295" s="38"/>
      <c r="AP295" s="38"/>
      <c r="AQ295" s="38"/>
      <c r="AR295" s="38"/>
      <c r="AS295" s="38"/>
      <c r="AT295" s="38"/>
      <c r="AU295" s="38"/>
      <c r="AV295" s="38"/>
      <c r="AW295" s="38"/>
      <c r="AX295" s="38"/>
      <c r="AY295" s="38"/>
      <c r="AZ295" s="38"/>
      <c r="BA295" s="38"/>
    </row>
    <row r="296" ht="12.75" customHeight="1">
      <c r="A296" s="159" t="s">
        <v>49</v>
      </c>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38"/>
      <c r="AM296" s="38"/>
      <c r="AN296" s="38"/>
      <c r="AO296" s="38"/>
      <c r="AP296" s="38"/>
      <c r="AQ296" s="38"/>
      <c r="AR296" s="38"/>
      <c r="AS296" s="38"/>
      <c r="AT296" s="38"/>
      <c r="AU296" s="38"/>
      <c r="AV296" s="38"/>
      <c r="AW296" s="38"/>
      <c r="AX296" s="38"/>
      <c r="AY296" s="38"/>
      <c r="AZ296" s="38"/>
      <c r="BA296" s="38"/>
    </row>
    <row r="297"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row>
    <row r="298"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row>
    <row r="299"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row>
    <row r="300"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row>
    <row r="301"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row>
    <row r="302"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row>
    <row r="30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row>
    <row r="30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row>
    <row r="305"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row>
    <row r="306"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row>
    <row r="30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row>
    <row r="308"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row>
    <row r="309"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row>
    <row r="310"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row>
    <row r="311"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row>
    <row r="312"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row>
    <row r="31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row>
    <row r="31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row>
    <row r="315"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row>
    <row r="316"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row>
    <row r="31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row>
    <row r="318"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row>
    <row r="319"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row>
    <row r="320"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row>
    <row r="321"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row>
    <row r="322"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row>
    <row r="3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row>
    <row r="32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row>
    <row r="325"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row>
    <row r="326"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row>
    <row r="3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row>
    <row r="328"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row>
    <row r="329"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row>
    <row r="330"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row>
    <row r="331"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row>
    <row r="332"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row>
    <row r="33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row>
    <row r="33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row>
    <row r="335"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row>
    <row r="336"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row>
    <row r="33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row>
    <row r="338"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row>
    <row r="339"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row>
    <row r="340"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row>
    <row r="341"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row>
    <row r="342"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row>
    <row r="34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row>
    <row r="34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row>
    <row r="345"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row>
    <row r="346"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row>
    <row r="34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row>
    <row r="348"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row>
    <row r="349"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row>
    <row r="350"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row>
    <row r="351"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row>
    <row r="352"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row>
    <row r="35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row>
    <row r="3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row>
    <row r="355"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row>
    <row r="356"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row>
    <row r="35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row>
    <row r="358"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row>
    <row r="359"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row>
    <row r="360"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row>
    <row r="361"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row>
    <row r="362"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row>
    <row r="36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row>
    <row r="36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row>
    <row r="365"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row>
    <row r="366"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row>
    <row r="36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row>
    <row r="368"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row>
    <row r="369"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row>
    <row r="370"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row>
    <row r="371"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row>
    <row r="372"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row>
    <row r="37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row>
    <row r="37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row>
    <row r="375"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row>
    <row r="376"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row>
    <row r="37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row>
    <row r="378"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row>
    <row r="379"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row>
    <row r="380"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row>
    <row r="381"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row>
    <row r="382"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row>
    <row r="38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row>
    <row r="38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row>
    <row r="385"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row>
    <row r="386"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row>
    <row r="38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row>
    <row r="388"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row>
    <row r="389"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row>
    <row r="390"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row>
    <row r="391"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row>
    <row r="392"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row>
    <row r="39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row>
    <row r="39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row>
    <row r="395"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row>
    <row r="396"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row>
    <row r="39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row>
    <row r="398"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row>
    <row r="399"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row>
    <row r="400"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row>
    <row r="401"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row>
    <row r="402"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row>
    <row r="40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row>
    <row r="40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row>
    <row r="405"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row>
    <row r="406"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row>
    <row r="40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row>
    <row r="408"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row>
    <row r="409"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row>
    <row r="410"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row>
    <row r="411"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row>
    <row r="412"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row>
    <row r="41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row>
    <row r="41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row>
    <row r="415"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row>
    <row r="416"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row>
    <row r="41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row>
    <row r="418"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row>
    <row r="419"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row>
    <row r="420"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row>
    <row r="421"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row>
    <row r="422"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row>
    <row r="4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row>
    <row r="42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row>
    <row r="425"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row>
    <row r="426"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row>
    <row r="4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row>
    <row r="428"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row>
    <row r="429"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row>
    <row r="430"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row>
    <row r="431"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row>
    <row r="432"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row>
    <row r="43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row>
    <row r="43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row>
    <row r="435"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row>
    <row r="436"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row>
    <row r="43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row>
    <row r="438"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row>
    <row r="439"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row>
    <row r="440"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row>
    <row r="441"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row>
    <row r="442"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row>
    <row r="44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row>
    <row r="44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row>
    <row r="445"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row>
    <row r="446"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row>
    <row r="44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row>
    <row r="448"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row>
    <row r="449"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row>
    <row r="450"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row>
    <row r="451"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row>
    <row r="452"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row>
    <row r="45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row>
    <row r="4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row>
    <row r="455"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row>
    <row r="456"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row>
    <row r="45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row>
    <row r="458"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row>
    <row r="459"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row>
    <row r="460"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row>
    <row r="461"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row>
    <row r="462"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row>
    <row r="46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row>
    <row r="46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row>
    <row r="465"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row>
    <row r="466"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row>
    <row r="46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row>
    <row r="468"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row>
    <row r="469"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row>
    <row r="470"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row>
    <row r="471"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row>
    <row r="472"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row>
    <row r="47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row>
    <row r="47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row>
    <row r="475"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row>
    <row r="476"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row>
    <row r="47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row>
    <row r="478"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row>
    <row r="479"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row>
    <row r="480"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row>
    <row r="481"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row>
    <row r="482"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row>
    <row r="48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row>
    <row r="48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row>
    <row r="485"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row>
    <row r="486"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row>
    <row r="48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row>
    <row r="488"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row>
    <row r="489"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row>
    <row r="490"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row>
    <row r="491"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row>
    <row r="492"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row>
    <row r="49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row>
    <row r="49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row>
    <row r="495"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row>
    <row r="496"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row>
    <row r="49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row>
    <row r="498"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row>
    <row r="499"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row>
    <row r="500"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row>
    <row r="501"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row>
    <row r="502"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row>
    <row r="50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row>
    <row r="50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row>
    <row r="505"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row>
    <row r="506"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row>
    <row r="50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row>
    <row r="508"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row>
    <row r="509"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row>
    <row r="510"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row>
    <row r="511"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row>
    <row r="512"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row>
    <row r="51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row>
    <row r="51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row>
    <row r="515"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row>
    <row r="516"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row>
    <row r="51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row>
    <row r="518"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row>
    <row r="519"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row>
    <row r="520"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row>
    <row r="521"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row>
    <row r="522"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row>
    <row r="5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row>
    <row r="52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row>
    <row r="525"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row>
    <row r="526"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row>
    <row r="5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row>
    <row r="528"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row>
    <row r="529"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row>
    <row r="530"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row>
    <row r="531"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row>
    <row r="532"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row>
    <row r="53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row>
    <row r="53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row>
    <row r="535"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row>
    <row r="536"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row>
    <row r="53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row>
    <row r="538"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row>
    <row r="539"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row>
    <row r="540"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row>
    <row r="541"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row>
    <row r="542"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row>
    <row r="54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row>
    <row r="54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row>
    <row r="545"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row>
    <row r="546"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row>
    <row r="54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row>
    <row r="548"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row>
    <row r="549"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row>
    <row r="550"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row>
    <row r="551"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row>
    <row r="552"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row>
    <row r="55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row>
    <row r="5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row>
    <row r="555"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row>
    <row r="556"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row>
    <row r="55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row>
    <row r="558"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row>
    <row r="559"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row>
    <row r="560"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row>
    <row r="561"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row>
    <row r="562"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row>
    <row r="56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row>
    <row r="56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row>
    <row r="565"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row>
    <row r="566"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row>
    <row r="56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row>
    <row r="568"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row>
    <row r="569"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row>
    <row r="570"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row>
    <row r="571"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row>
    <row r="572"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row>
    <row r="57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row>
    <row r="57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row>
    <row r="575"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row>
    <row r="576"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row>
    <row r="57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row>
    <row r="578"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row>
    <row r="579"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row>
    <row r="580"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row>
    <row r="581"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row>
    <row r="582"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row>
    <row r="58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row>
    <row r="58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row>
    <row r="585"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row>
    <row r="586"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row>
    <row r="58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row>
    <row r="588"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row>
    <row r="589"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row>
    <row r="590"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row>
    <row r="591"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row>
    <row r="592"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row>
    <row r="59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row>
    <row r="59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row>
    <row r="595"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row>
    <row r="596"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row>
    <row r="59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row>
    <row r="598"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row>
    <row r="599"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row>
    <row r="600"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row>
    <row r="601"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row>
    <row r="602"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row>
    <row r="60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row>
    <row r="60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row>
    <row r="605"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row>
    <row r="606"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row>
    <row r="60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row>
    <row r="608"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row>
    <row r="609"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row>
    <row r="610"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row>
    <row r="611"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row>
    <row r="612"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row>
    <row r="61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row>
    <row r="61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row>
    <row r="615"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row>
    <row r="616"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row>
    <row r="61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row>
    <row r="618"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row>
    <row r="619"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row>
    <row r="620"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row>
    <row r="621"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row>
    <row r="622"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row>
    <row r="6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row>
    <row r="62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row>
    <row r="625"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row>
    <row r="626"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row>
    <row r="6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row>
    <row r="628"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row>
    <row r="629"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row>
    <row r="630"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row>
    <row r="631"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row>
    <row r="632"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row>
    <row r="63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row>
    <row r="63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row>
    <row r="635"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row>
    <row r="636"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row>
    <row r="63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row>
    <row r="638"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row>
    <row r="639"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row>
    <row r="640"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row>
    <row r="641"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row>
    <row r="642"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row>
    <row r="64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row>
    <row r="64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row>
    <row r="645"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row>
    <row r="646"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row>
    <row r="64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row>
    <row r="648"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row>
    <row r="649"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row>
    <row r="650"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row>
    <row r="651"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row>
    <row r="652"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row>
    <row r="65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row>
    <row r="6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row>
    <row r="655"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row>
    <row r="656"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row>
    <row r="65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row>
    <row r="658"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row>
    <row r="659"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row>
    <row r="660"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row>
    <row r="661"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row>
    <row r="662"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row>
    <row r="66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row>
    <row r="66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row>
    <row r="665"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row>
    <row r="666"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row>
    <row r="66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row>
    <row r="668"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row>
    <row r="669"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row>
    <row r="670"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row>
    <row r="671"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row>
    <row r="672"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row>
    <row r="67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row>
    <row r="67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row>
    <row r="675"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row>
    <row r="676"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row>
    <row r="67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row>
    <row r="678"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row>
    <row r="679"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row>
    <row r="680"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row>
    <row r="681"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row>
    <row r="682"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row>
    <row r="68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row>
    <row r="68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row>
    <row r="685"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row>
    <row r="686"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row>
    <row r="68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row>
    <row r="688"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row>
    <row r="689"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row>
    <row r="690"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row>
    <row r="691"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row>
    <row r="692"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row>
    <row r="69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row>
    <row r="69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row>
    <row r="695"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row>
    <row r="696"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row>
    <row r="69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row>
    <row r="698"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row>
    <row r="699"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row>
    <row r="700"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row>
    <row r="701"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row>
    <row r="702"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row>
    <row r="70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row>
    <row r="70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row>
    <row r="705"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row>
    <row r="706"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row>
    <row r="70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row>
    <row r="708"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row>
    <row r="709"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row>
    <row r="710"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row>
    <row r="711"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row>
    <row r="712"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row>
    <row r="71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row>
    <row r="71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row>
    <row r="715"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row>
    <row r="716"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row>
    <row r="71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row>
    <row r="718"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row>
    <row r="719"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row>
    <row r="720"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row>
    <row r="721"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row>
    <row r="722"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row>
    <row r="7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row>
    <row r="72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row>
    <row r="725"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row>
    <row r="726"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row>
    <row r="7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row>
    <row r="728"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row>
    <row r="729"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row>
    <row r="730"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row>
    <row r="731"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row>
    <row r="732"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row>
    <row r="73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row>
    <row r="73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row>
    <row r="735"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row>
    <row r="736"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row>
    <row r="73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row>
    <row r="738"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row>
    <row r="739"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row>
    <row r="740"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row>
    <row r="741"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row>
    <row r="742"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row>
    <row r="74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row>
    <row r="74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row>
    <row r="745"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row>
    <row r="746"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row>
    <row r="74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row>
    <row r="748"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row>
    <row r="749"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row>
    <row r="750"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row>
    <row r="751"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row>
    <row r="752"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row>
    <row r="75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row>
    <row r="7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row>
    <row r="755"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row>
    <row r="756"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row>
    <row r="75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row>
    <row r="758"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row>
    <row r="759"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row>
    <row r="760"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row>
    <row r="761"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row>
    <row r="762"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row>
    <row r="76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row>
    <row r="76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row>
    <row r="765"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row>
    <row r="766"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row>
    <row r="76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row>
    <row r="768"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row>
    <row r="769"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row>
    <row r="770"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row>
    <row r="771"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row>
    <row r="772"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row>
    <row r="77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row>
    <row r="77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row>
    <row r="775"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row>
    <row r="776"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row>
    <row r="77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row>
    <row r="778"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row>
    <row r="779"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row>
    <row r="780"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row>
    <row r="781"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row>
    <row r="782"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row>
    <row r="78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row>
    <row r="78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row>
    <row r="785"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row>
    <row r="786"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row>
    <row r="78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row>
    <row r="788"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row>
    <row r="789"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row>
    <row r="790"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row>
    <row r="791"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row>
    <row r="792"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row>
    <row r="79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row>
    <row r="79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row>
    <row r="795"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row>
    <row r="796"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row>
    <row r="79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row>
    <row r="798"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row>
    <row r="799"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row>
    <row r="800"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row>
    <row r="801"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row>
    <row r="802"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row>
    <row r="80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row>
    <row r="80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row>
    <row r="805"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row>
    <row r="806"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row>
    <row r="80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row>
    <row r="808"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row>
    <row r="809"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row>
    <row r="810"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row>
    <row r="811"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row>
    <row r="812"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row>
    <row r="81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row>
    <row r="81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row>
    <row r="815"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row>
    <row r="816"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row>
    <row r="81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row>
    <row r="818"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row>
    <row r="819"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row>
    <row r="820"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row>
    <row r="821"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row>
    <row r="822"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row>
    <row r="8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row>
    <row r="82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row>
    <row r="825"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row>
    <row r="826"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row>
    <row r="8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row>
    <row r="828"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row>
    <row r="829"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row>
    <row r="830"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row>
    <row r="831"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row>
    <row r="832"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row>
    <row r="83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row>
    <row r="83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row>
    <row r="835"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row>
    <row r="836"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row>
    <row r="83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row>
    <row r="838"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row>
    <row r="839"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row>
    <row r="840"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row>
    <row r="841"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row>
    <row r="842"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row>
    <row r="84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row>
    <row r="84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row>
    <row r="845"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row>
    <row r="846"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row>
    <row r="84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row>
    <row r="848"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row>
    <row r="849"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row>
    <row r="850"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row>
    <row r="851"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row>
    <row r="852"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row>
    <row r="85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row>
    <row r="8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row>
    <row r="855"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row>
    <row r="856"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row>
    <row r="85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row>
    <row r="858"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row>
    <row r="859"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row>
    <row r="860"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row>
    <row r="861"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row>
    <row r="862"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row>
    <row r="86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row>
    <row r="86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row>
    <row r="865"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row>
    <row r="866"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row>
    <row r="86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row>
    <row r="868"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row>
    <row r="869"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row>
    <row r="870"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row>
    <row r="871"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row>
    <row r="872"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row>
    <row r="87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row>
    <row r="87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row>
    <row r="875"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row>
    <row r="876"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row>
    <row r="87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row>
    <row r="878"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row>
    <row r="879"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row>
    <row r="880"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row>
    <row r="881"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row>
    <row r="882"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row>
    <row r="88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row>
    <row r="88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row>
    <row r="885"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row>
    <row r="886"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row>
    <row r="88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row>
    <row r="888"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row>
    <row r="889"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row>
    <row r="890"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row>
    <row r="891"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row>
    <row r="892"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row>
    <row r="89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row>
    <row r="89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row>
    <row r="895"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row>
    <row r="896"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row>
    <row r="89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row>
    <row r="898"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row>
    <row r="899"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row>
    <row r="900"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row>
    <row r="901"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row>
    <row r="902"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row>
    <row r="90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row>
    <row r="90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row>
    <row r="905"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row>
    <row r="906"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row>
    <row r="90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row>
    <row r="908"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row>
    <row r="909"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row>
    <row r="910"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row>
    <row r="911"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row>
    <row r="912"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row>
    <row r="91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row>
    <row r="91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row>
    <row r="915"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row>
    <row r="916"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row>
    <row r="91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row>
    <row r="918"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row>
    <row r="919"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row>
    <row r="920"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row>
    <row r="921"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row>
    <row r="922"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row>
    <row r="9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row>
    <row r="92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row>
    <row r="925"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row>
    <row r="926"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row>
    <row r="9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row>
    <row r="928"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row>
    <row r="929"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row>
    <row r="930"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row>
    <row r="931"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row>
    <row r="932"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row>
    <row r="93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row>
    <row r="93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row>
    <row r="935"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row>
    <row r="936"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row>
    <row r="93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row>
    <row r="938"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row>
    <row r="939"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row>
    <row r="940"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row>
    <row r="941"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row>
    <row r="942"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row>
    <row r="94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row>
    <row r="94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row>
    <row r="945"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row>
    <row r="946"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row>
    <row r="94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row>
    <row r="948"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row>
    <row r="949"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row>
    <row r="950"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row>
    <row r="951"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row>
    <row r="952"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row>
    <row r="95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row>
    <row r="9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row>
    <row r="955"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row>
    <row r="956"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row>
    <row r="95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row>
    <row r="958"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row>
    <row r="959"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row>
    <row r="960"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row>
    <row r="961"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row>
    <row r="962"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row>
    <row r="96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row>
    <row r="96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row>
    <row r="965"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row>
    <row r="966"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row>
    <row r="96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row>
    <row r="968"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row>
    <row r="969"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row>
    <row r="970"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row>
    <row r="971"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row>
    <row r="972"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row>
    <row r="97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row>
    <row r="97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row>
    <row r="975"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row>
    <row r="976"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row>
    <row r="97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row>
    <row r="978"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row>
    <row r="979"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row>
    <row r="980"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row>
    <row r="981"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row>
    <row r="982"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row>
    <row r="98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row>
    <row r="984"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row>
    <row r="985"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row>
    <row r="986"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row>
    <row r="98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row>
    <row r="988"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row>
    <row r="989"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row>
    <row r="990"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row>
    <row r="991"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row>
    <row r="992"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row>
    <row r="99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row>
    <row r="994"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row>
    <row r="995"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row>
    <row r="996"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row>
    <row r="99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row>
    <row r="998"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row>
    <row r="999"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row>
    <row r="1000"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row>
  </sheetData>
  <mergeCells count="13">
    <mergeCell ref="R2:T2"/>
    <mergeCell ref="U2:W2"/>
    <mergeCell ref="X2:Z2"/>
    <mergeCell ref="AA2:AC2"/>
    <mergeCell ref="AD2:AF2"/>
    <mergeCell ref="AG2:AK2"/>
    <mergeCell ref="A1:AK1"/>
    <mergeCell ref="A2:B2"/>
    <mergeCell ref="C2:E2"/>
    <mergeCell ref="F2:H2"/>
    <mergeCell ref="I2:K2"/>
    <mergeCell ref="L2:N2"/>
    <mergeCell ref="O2:Q2"/>
  </mergeCells>
  <conditionalFormatting sqref="A4:E146 I17:AK146">
    <cfRule type="expression" dxfId="0" priority="1">
      <formula>MOD(ROW(),2)=1</formula>
    </cfRule>
  </conditionalFormatting>
  <conditionalFormatting sqref="A147:AK289">
    <cfRule type="expression" dxfId="0" priority="2">
      <formula>MOD(ROW(),2)=1</formula>
    </cfRule>
  </conditionalFormatting>
  <conditionalFormatting sqref="I4:AF16">
    <cfRule type="expression" dxfId="0" priority="3">
      <formula>MOD(ROW(),2)=1</formula>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7.29"/>
    <col customWidth="1" min="2" max="2" width="5.0"/>
    <col customWidth="1" min="3" max="3" width="7.71"/>
    <col customWidth="1" min="4" max="4" width="12.71"/>
    <col customWidth="1" min="5" max="5" width="9.14"/>
    <col customWidth="1" min="6" max="6" width="14.0"/>
    <col customWidth="1" min="7" max="7" width="7.71"/>
    <col customWidth="1" min="8" max="8" width="12.71"/>
    <col customWidth="1" min="9" max="9" width="7.71"/>
    <col customWidth="1" min="10" max="10" width="12.71"/>
    <col customWidth="1" min="11" max="11" width="7.71"/>
    <col customWidth="1" min="12" max="12" width="12.71"/>
    <col customWidth="1" min="13" max="13" width="7.71"/>
    <col customWidth="1" min="14" max="14" width="12.71"/>
    <col customWidth="1" min="15" max="15" width="7.71"/>
    <col customWidth="1" min="16" max="16" width="12.71"/>
    <col customWidth="1" min="17" max="17" width="7.71"/>
    <col customWidth="1" min="18" max="18" width="12.71"/>
    <col customWidth="1" min="19" max="19" width="7.71"/>
    <col customWidth="1" min="20" max="20" width="12.71"/>
    <col customWidth="1" min="21" max="21" width="7.71"/>
    <col customWidth="1" min="22" max="22" width="13.57"/>
    <col customWidth="1" min="23" max="23" width="5.14"/>
    <col customWidth="1" min="24" max="24" width="7.29"/>
    <col customWidth="1" min="25" max="25" width="13.57"/>
    <col customWidth="1" min="26" max="26" width="7.71"/>
    <col customWidth="1" min="27" max="27" width="13.57"/>
    <col customWidth="1" min="28" max="28" width="9.14"/>
    <col customWidth="1" hidden="1" min="29" max="29" width="12.0"/>
    <col customWidth="1" hidden="1" min="30" max="30" width="11.29"/>
    <col customWidth="1" hidden="1" min="31" max="31" width="11.0"/>
    <col customWidth="1" hidden="1" min="32" max="32" width="9.86"/>
    <col customWidth="1" hidden="1" min="33" max="36" width="12.0"/>
    <col customWidth="1" hidden="1" min="37" max="37" width="11.29"/>
    <col customWidth="1" hidden="1" min="38" max="38" width="12.0"/>
    <col customWidth="1" hidden="1" min="39" max="40" width="11.29"/>
    <col customWidth="1" min="41" max="43" width="9.14"/>
  </cols>
  <sheetData>
    <row r="1" ht="20.25" customHeight="1">
      <c r="A1" s="160" t="s">
        <v>50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2"/>
      <c r="AB1" s="38"/>
      <c r="AC1" s="38"/>
      <c r="AD1" s="38"/>
      <c r="AE1" s="38"/>
      <c r="AF1" s="38"/>
      <c r="AG1" s="38"/>
      <c r="AH1" s="38"/>
      <c r="AI1" s="38"/>
      <c r="AJ1" s="38"/>
      <c r="AK1" s="38"/>
      <c r="AL1" s="38"/>
      <c r="AM1" s="38"/>
      <c r="AN1" s="38"/>
      <c r="AO1" s="38"/>
      <c r="AP1" s="38"/>
      <c r="AQ1" s="38"/>
    </row>
    <row r="2" ht="12.75" customHeight="1">
      <c r="A2" s="163" t="s">
        <v>51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2"/>
      <c r="AB2" s="38"/>
      <c r="AC2" s="38"/>
      <c r="AD2" s="38"/>
      <c r="AE2" s="38"/>
      <c r="AF2" s="38"/>
      <c r="AG2" s="38"/>
      <c r="AH2" s="38"/>
      <c r="AI2" s="38"/>
      <c r="AJ2" s="38"/>
      <c r="AK2" s="38"/>
      <c r="AL2" s="38"/>
      <c r="AM2" s="38"/>
      <c r="AN2" s="38"/>
      <c r="AO2" s="38"/>
      <c r="AP2" s="38"/>
      <c r="AQ2" s="38"/>
    </row>
    <row r="3" ht="12.75" customHeight="1">
      <c r="A3" s="5"/>
      <c r="B3" s="6"/>
      <c r="C3" s="7" t="s">
        <v>1</v>
      </c>
      <c r="D3" s="8"/>
      <c r="E3" s="7" t="s">
        <v>2</v>
      </c>
      <c r="F3" s="8"/>
      <c r="G3" s="7" t="s">
        <v>3</v>
      </c>
      <c r="H3" s="8"/>
      <c r="I3" s="7" t="s">
        <v>4</v>
      </c>
      <c r="J3" s="8"/>
      <c r="K3" s="7" t="s">
        <v>5</v>
      </c>
      <c r="L3" s="8"/>
      <c r="M3" s="7" t="s">
        <v>6</v>
      </c>
      <c r="N3" s="8"/>
      <c r="O3" s="7" t="s">
        <v>7</v>
      </c>
      <c r="P3" s="8"/>
      <c r="Q3" s="7" t="s">
        <v>8</v>
      </c>
      <c r="R3" s="8"/>
      <c r="S3" s="9" t="s">
        <v>9</v>
      </c>
      <c r="T3" s="10"/>
      <c r="U3" s="11" t="s">
        <v>10</v>
      </c>
      <c r="V3" s="12"/>
      <c r="W3" s="13" t="s">
        <v>11</v>
      </c>
      <c r="X3" s="14"/>
      <c r="Y3" s="14"/>
      <c r="Z3" s="14"/>
      <c r="AA3" s="8"/>
      <c r="AB3" s="38"/>
      <c r="AC3" s="38"/>
      <c r="AD3" s="38"/>
      <c r="AE3" s="38"/>
      <c r="AF3" s="38"/>
      <c r="AG3" s="38"/>
      <c r="AH3" s="38"/>
      <c r="AI3" s="38"/>
      <c r="AJ3" s="38"/>
      <c r="AK3" s="38"/>
      <c r="AL3" s="38"/>
      <c r="AM3" s="38"/>
      <c r="AN3" s="38"/>
      <c r="AO3" s="38"/>
      <c r="AP3" s="38"/>
      <c r="AQ3" s="38"/>
    </row>
    <row r="4" ht="12.75" customHeight="1">
      <c r="A4" s="16" t="s">
        <v>12</v>
      </c>
      <c r="B4" s="17" t="s">
        <v>13</v>
      </c>
      <c r="C4" s="16" t="s">
        <v>14</v>
      </c>
      <c r="D4" s="16" t="s">
        <v>15</v>
      </c>
      <c r="E4" s="16" t="s">
        <v>14</v>
      </c>
      <c r="F4" s="16" t="s">
        <v>15</v>
      </c>
      <c r="G4" s="16" t="s">
        <v>14</v>
      </c>
      <c r="H4" s="16" t="s">
        <v>15</v>
      </c>
      <c r="I4" s="16" t="s">
        <v>14</v>
      </c>
      <c r="J4" s="16" t="s">
        <v>15</v>
      </c>
      <c r="K4" s="16" t="s">
        <v>14</v>
      </c>
      <c r="L4" s="16" t="s">
        <v>15</v>
      </c>
      <c r="M4" s="16" t="s">
        <v>14</v>
      </c>
      <c r="N4" s="16" t="s">
        <v>15</v>
      </c>
      <c r="O4" s="16" t="s">
        <v>14</v>
      </c>
      <c r="P4" s="16" t="s">
        <v>15</v>
      </c>
      <c r="Q4" s="16" t="s">
        <v>14</v>
      </c>
      <c r="R4" s="16" t="s">
        <v>15</v>
      </c>
      <c r="S4" s="18" t="s">
        <v>14</v>
      </c>
      <c r="T4" s="17" t="s">
        <v>15</v>
      </c>
      <c r="U4" s="19" t="s">
        <v>14</v>
      </c>
      <c r="V4" s="20" t="s">
        <v>15</v>
      </c>
      <c r="W4" s="21" t="s">
        <v>14</v>
      </c>
      <c r="X4" s="22" t="s">
        <v>16</v>
      </c>
      <c r="Y4" s="22" t="s">
        <v>15</v>
      </c>
      <c r="Z4" s="22" t="s">
        <v>17</v>
      </c>
      <c r="AA4" s="22" t="s">
        <v>18</v>
      </c>
      <c r="AB4" s="38"/>
      <c r="AC4" s="38"/>
      <c r="AD4" s="38"/>
      <c r="AE4" s="38"/>
      <c r="AF4" s="38"/>
      <c r="AG4" s="38"/>
      <c r="AH4" s="38"/>
      <c r="AI4" s="38"/>
      <c r="AJ4" s="38"/>
      <c r="AK4" s="38"/>
      <c r="AL4" s="38"/>
      <c r="AM4" s="38"/>
      <c r="AN4" s="38"/>
      <c r="AO4" s="38"/>
      <c r="AP4" s="38"/>
      <c r="AQ4" s="38"/>
    </row>
    <row r="5" ht="12.75" customHeight="1">
      <c r="A5" s="15" t="s">
        <v>19</v>
      </c>
      <c r="B5" s="24">
        <v>2004.0</v>
      </c>
      <c r="C5" s="25">
        <v>0.0</v>
      </c>
      <c r="D5" s="26">
        <v>0.0</v>
      </c>
      <c r="E5" s="27"/>
      <c r="F5" s="28"/>
      <c r="G5" s="25">
        <v>16.0</v>
      </c>
      <c r="H5" s="26">
        <v>2632997.0</v>
      </c>
      <c r="I5" s="25">
        <v>1.0</v>
      </c>
      <c r="J5" s="26">
        <v>532518.0</v>
      </c>
      <c r="K5" s="25">
        <v>0.0</v>
      </c>
      <c r="L5" s="26">
        <v>0.0</v>
      </c>
      <c r="M5" s="25">
        <v>2.0</v>
      </c>
      <c r="N5" s="26">
        <v>195000.0</v>
      </c>
      <c r="O5" s="25">
        <v>0.0</v>
      </c>
      <c r="P5" s="26">
        <v>0.0</v>
      </c>
      <c r="Q5" s="25">
        <v>0.0</v>
      </c>
      <c r="R5" s="26">
        <v>0.0</v>
      </c>
      <c r="S5" s="29">
        <v>1.0</v>
      </c>
      <c r="T5" s="29">
        <v>30192.0</v>
      </c>
      <c r="U5" s="30">
        <f t="shared" ref="U5:V5" si="1">SUM(C5+G5+I5+K5+M5+O5+Q5+S5)</f>
        <v>20</v>
      </c>
      <c r="V5" s="31">
        <f t="shared" si="1"/>
        <v>3390707</v>
      </c>
      <c r="W5" s="32"/>
      <c r="X5" s="33"/>
      <c r="Y5" s="34"/>
      <c r="Z5" s="33"/>
      <c r="AA5" s="34"/>
      <c r="AB5" s="38"/>
      <c r="AC5" s="35"/>
      <c r="AD5" s="35"/>
      <c r="AE5" s="36"/>
      <c r="AF5" s="37"/>
      <c r="AG5" s="37"/>
      <c r="AH5" s="37"/>
      <c r="AI5" s="37"/>
      <c r="AJ5" s="37"/>
      <c r="AK5" s="37"/>
      <c r="AL5" s="37"/>
      <c r="AM5" s="37"/>
      <c r="AN5" s="37"/>
      <c r="AO5" s="37"/>
      <c r="AP5" s="37"/>
      <c r="AQ5" s="37"/>
    </row>
    <row r="6" ht="12.75" customHeight="1">
      <c r="A6" s="15" t="s">
        <v>20</v>
      </c>
      <c r="B6" s="24">
        <v>2004.0</v>
      </c>
      <c r="C6" s="25">
        <v>0.0</v>
      </c>
      <c r="D6" s="26">
        <v>0.0</v>
      </c>
      <c r="E6" s="27"/>
      <c r="F6" s="28"/>
      <c r="G6" s="25">
        <v>8.0</v>
      </c>
      <c r="H6" s="26">
        <v>2420255.0</v>
      </c>
      <c r="I6" s="25">
        <v>2.0</v>
      </c>
      <c r="J6" s="26">
        <v>413624.0</v>
      </c>
      <c r="K6" s="25">
        <v>0.0</v>
      </c>
      <c r="L6" s="26">
        <v>0.0</v>
      </c>
      <c r="M6" s="25">
        <v>1.0</v>
      </c>
      <c r="N6" s="26">
        <v>500000.0</v>
      </c>
      <c r="O6" s="25">
        <v>0.0</v>
      </c>
      <c r="P6" s="26">
        <v>0.0</v>
      </c>
      <c r="Q6" s="25">
        <v>0.0</v>
      </c>
      <c r="R6" s="26">
        <v>0.0</v>
      </c>
      <c r="S6" s="29">
        <v>0.0</v>
      </c>
      <c r="T6" s="29">
        <v>0.0</v>
      </c>
      <c r="U6" s="30">
        <f t="shared" ref="U6:V6" si="2">SUM(C6+G6+I6+K6+M6+O6+Q6+S6)</f>
        <v>11</v>
      </c>
      <c r="V6" s="31">
        <f t="shared" si="2"/>
        <v>3333879</v>
      </c>
      <c r="W6" s="32"/>
      <c r="X6" s="33"/>
      <c r="Y6" s="34"/>
      <c r="Z6" s="33"/>
      <c r="AA6" s="34"/>
      <c r="AB6" s="38"/>
      <c r="AC6" s="35"/>
      <c r="AD6" s="35"/>
      <c r="AE6" s="36"/>
      <c r="AF6" s="37"/>
      <c r="AG6" s="37"/>
      <c r="AH6" s="37"/>
      <c r="AI6" s="37"/>
      <c r="AJ6" s="37"/>
      <c r="AK6" s="37"/>
      <c r="AL6" s="37"/>
      <c r="AM6" s="37"/>
      <c r="AN6" s="37"/>
      <c r="AO6" s="37"/>
      <c r="AP6" s="37"/>
      <c r="AQ6" s="37"/>
    </row>
    <row r="7" ht="12.75" customHeight="1">
      <c r="A7" s="15" t="s">
        <v>21</v>
      </c>
      <c r="B7" s="24">
        <v>2004.0</v>
      </c>
      <c r="C7" s="25">
        <v>1.0</v>
      </c>
      <c r="D7" s="26">
        <v>680000.0</v>
      </c>
      <c r="E7" s="27"/>
      <c r="F7" s="28"/>
      <c r="G7" s="25">
        <v>21.0</v>
      </c>
      <c r="H7" s="26">
        <v>9922699.0</v>
      </c>
      <c r="I7" s="25">
        <v>4.0</v>
      </c>
      <c r="J7" s="26">
        <v>533280.0</v>
      </c>
      <c r="K7" s="25">
        <v>0.0</v>
      </c>
      <c r="L7" s="26">
        <v>0.0</v>
      </c>
      <c r="M7" s="25">
        <v>0.0</v>
      </c>
      <c r="N7" s="26">
        <v>0.0</v>
      </c>
      <c r="O7" s="25">
        <v>0.0</v>
      </c>
      <c r="P7" s="26">
        <v>0.0</v>
      </c>
      <c r="Q7" s="25"/>
      <c r="R7" s="26">
        <v>0.0</v>
      </c>
      <c r="S7" s="29">
        <v>4.0</v>
      </c>
      <c r="T7" s="29">
        <v>381618.0</v>
      </c>
      <c r="U7" s="30">
        <f t="shared" ref="U7:V7" si="3">SUM(C7+G7+I7+K7+M7+O7+Q7+S7)</f>
        <v>30</v>
      </c>
      <c r="V7" s="31">
        <f t="shared" si="3"/>
        <v>11517597</v>
      </c>
      <c r="W7" s="32"/>
      <c r="X7" s="33"/>
      <c r="Y7" s="34"/>
      <c r="Z7" s="33"/>
      <c r="AA7" s="34"/>
      <c r="AB7" s="38"/>
      <c r="AC7" s="35"/>
      <c r="AD7" s="35"/>
      <c r="AE7" s="38"/>
      <c r="AF7" s="39"/>
      <c r="AG7" s="39"/>
      <c r="AH7" s="39"/>
      <c r="AI7" s="39"/>
      <c r="AJ7" s="39"/>
      <c r="AK7" s="39"/>
      <c r="AL7" s="39"/>
      <c r="AM7" s="39"/>
      <c r="AN7" s="39"/>
      <c r="AO7" s="39"/>
      <c r="AP7" s="39"/>
      <c r="AQ7" s="39"/>
    </row>
    <row r="8" ht="12.75" customHeight="1">
      <c r="A8" s="15" t="s">
        <v>22</v>
      </c>
      <c r="B8" s="24">
        <v>2004.0</v>
      </c>
      <c r="C8" s="25">
        <v>0.0</v>
      </c>
      <c r="D8" s="26">
        <v>0.0</v>
      </c>
      <c r="E8" s="27"/>
      <c r="F8" s="28"/>
      <c r="G8" s="25">
        <v>42.0</v>
      </c>
      <c r="H8" s="26">
        <v>2.1804669E7</v>
      </c>
      <c r="I8" s="25">
        <v>6.0</v>
      </c>
      <c r="J8" s="26">
        <v>1.1504712E7</v>
      </c>
      <c r="K8" s="25">
        <v>0.0</v>
      </c>
      <c r="L8" s="26">
        <v>0.0</v>
      </c>
      <c r="M8" s="25">
        <v>0.0</v>
      </c>
      <c r="N8" s="26">
        <v>0.0</v>
      </c>
      <c r="O8" s="25">
        <v>0.0</v>
      </c>
      <c r="P8" s="26">
        <v>0.0</v>
      </c>
      <c r="Q8" s="25">
        <v>0.0</v>
      </c>
      <c r="R8" s="26">
        <v>0.0</v>
      </c>
      <c r="S8" s="29">
        <v>0.0</v>
      </c>
      <c r="T8" s="29">
        <v>0.0</v>
      </c>
      <c r="U8" s="30">
        <f t="shared" ref="U8:V8" si="4">SUM(C8+G8+I8+K8+M8+O8+Q8+S8)</f>
        <v>48</v>
      </c>
      <c r="V8" s="31">
        <f t="shared" si="4"/>
        <v>33309381</v>
      </c>
      <c r="W8" s="32"/>
      <c r="X8" s="33"/>
      <c r="Y8" s="34"/>
      <c r="Z8" s="33"/>
      <c r="AA8" s="34"/>
      <c r="AB8" s="38"/>
      <c r="AC8" s="35"/>
      <c r="AD8" s="35"/>
      <c r="AE8" s="36"/>
      <c r="AF8" s="15"/>
      <c r="AG8" s="15"/>
      <c r="AH8" s="15"/>
      <c r="AI8" s="15"/>
      <c r="AJ8" s="15"/>
      <c r="AK8" s="15"/>
      <c r="AL8" s="15"/>
      <c r="AM8" s="15"/>
      <c r="AN8" s="15"/>
      <c r="AO8" s="15"/>
      <c r="AP8" s="15"/>
      <c r="AQ8" s="15"/>
    </row>
    <row r="9" ht="12.75" customHeight="1">
      <c r="A9" s="15" t="s">
        <v>23</v>
      </c>
      <c r="B9" s="24">
        <v>2004.0</v>
      </c>
      <c r="C9" s="25">
        <v>0.0</v>
      </c>
      <c r="D9" s="26">
        <v>0.0</v>
      </c>
      <c r="E9" s="27"/>
      <c r="F9" s="28"/>
      <c r="G9" s="25">
        <v>30.0</v>
      </c>
      <c r="H9" s="26">
        <v>1.7842686E7</v>
      </c>
      <c r="I9" s="25">
        <v>6.0</v>
      </c>
      <c r="J9" s="26">
        <v>1.0119192E7</v>
      </c>
      <c r="K9" s="25">
        <v>3.0</v>
      </c>
      <c r="L9" s="26">
        <v>423000.0</v>
      </c>
      <c r="M9" s="25">
        <v>1.0</v>
      </c>
      <c r="N9" s="26">
        <v>50000.0</v>
      </c>
      <c r="O9" s="25">
        <v>0.0</v>
      </c>
      <c r="P9" s="26">
        <v>0.0</v>
      </c>
      <c r="Q9" s="25">
        <v>0.0</v>
      </c>
      <c r="R9" s="26">
        <v>0.0</v>
      </c>
      <c r="S9" s="29">
        <v>1.0</v>
      </c>
      <c r="T9" s="29">
        <v>281000.0</v>
      </c>
      <c r="U9" s="30">
        <f t="shared" ref="U9:V9" si="5">SUM(C9+G9+I9+K9+M9+O9+Q9+S9)</f>
        <v>41</v>
      </c>
      <c r="V9" s="31">
        <f t="shared" si="5"/>
        <v>28715878</v>
      </c>
      <c r="W9" s="32"/>
      <c r="X9" s="33"/>
      <c r="Y9" s="34"/>
      <c r="Z9" s="33"/>
      <c r="AA9" s="34"/>
      <c r="AB9" s="38"/>
      <c r="AC9" s="35"/>
      <c r="AD9" s="35"/>
      <c r="AE9" s="36"/>
      <c r="AF9" s="15"/>
      <c r="AG9" s="15"/>
      <c r="AH9" s="15"/>
      <c r="AI9" s="15"/>
      <c r="AJ9" s="15"/>
      <c r="AK9" s="15"/>
      <c r="AL9" s="15"/>
      <c r="AM9" s="15"/>
      <c r="AN9" s="15"/>
      <c r="AO9" s="15"/>
      <c r="AP9" s="15"/>
      <c r="AQ9" s="15"/>
    </row>
    <row r="10" ht="12.75" customHeight="1">
      <c r="A10" s="15" t="s">
        <v>24</v>
      </c>
      <c r="B10" s="24">
        <v>2004.0</v>
      </c>
      <c r="C10" s="25">
        <v>0.0</v>
      </c>
      <c r="D10" s="26">
        <v>0.0</v>
      </c>
      <c r="E10" s="27"/>
      <c r="F10" s="28"/>
      <c r="G10" s="25">
        <v>52.0</v>
      </c>
      <c r="H10" s="26">
        <v>2.6627563E7</v>
      </c>
      <c r="I10" s="25">
        <v>6.0</v>
      </c>
      <c r="J10" s="26">
        <v>6845760.0</v>
      </c>
      <c r="K10" s="25">
        <v>1.0</v>
      </c>
      <c r="L10" s="26">
        <v>95000.0</v>
      </c>
      <c r="M10" s="25">
        <v>1.0</v>
      </c>
      <c r="N10" s="26">
        <v>33500.0</v>
      </c>
      <c r="O10" s="25">
        <v>0.0</v>
      </c>
      <c r="P10" s="26">
        <v>0.0</v>
      </c>
      <c r="Q10" s="25">
        <v>0.0</v>
      </c>
      <c r="R10" s="26">
        <v>0.0</v>
      </c>
      <c r="S10" s="29">
        <v>2.0</v>
      </c>
      <c r="T10" s="29">
        <v>654000.0</v>
      </c>
      <c r="U10" s="30">
        <f t="shared" ref="U10:V10" si="6">SUM(C10+G10+I10+K10+M10+O10+Q10+S10)</f>
        <v>62</v>
      </c>
      <c r="V10" s="31">
        <f t="shared" si="6"/>
        <v>34255823</v>
      </c>
      <c r="W10" s="32"/>
      <c r="X10" s="33"/>
      <c r="Y10" s="34"/>
      <c r="Z10" s="33"/>
      <c r="AA10" s="34"/>
      <c r="AB10" s="38"/>
      <c r="AC10" s="35"/>
      <c r="AD10" s="35"/>
      <c r="AE10" s="36"/>
      <c r="AF10" s="36"/>
      <c r="AG10" s="36"/>
      <c r="AH10" s="36"/>
      <c r="AI10" s="36"/>
      <c r="AJ10" s="36"/>
      <c r="AK10" s="36"/>
      <c r="AL10" s="36"/>
      <c r="AM10" s="36"/>
      <c r="AN10" s="36"/>
      <c r="AO10" s="36"/>
      <c r="AP10" s="36"/>
      <c r="AQ10" s="36"/>
    </row>
    <row r="11" ht="12.75" customHeight="1">
      <c r="A11" s="15" t="s">
        <v>25</v>
      </c>
      <c r="B11" s="24">
        <v>2004.0</v>
      </c>
      <c r="C11" s="25">
        <v>0.0</v>
      </c>
      <c r="D11" s="26">
        <v>0.0</v>
      </c>
      <c r="E11" s="27"/>
      <c r="F11" s="28"/>
      <c r="G11" s="25">
        <v>36.0</v>
      </c>
      <c r="H11" s="26">
        <v>1.1517817E7</v>
      </c>
      <c r="I11" s="25">
        <v>10.0</v>
      </c>
      <c r="J11" s="26">
        <v>2990241.0</v>
      </c>
      <c r="K11" s="25">
        <v>0.0</v>
      </c>
      <c r="L11" s="26">
        <v>0.0</v>
      </c>
      <c r="M11" s="25">
        <v>1.0</v>
      </c>
      <c r="N11" s="26">
        <v>20000.0</v>
      </c>
      <c r="O11" s="25">
        <v>0.0</v>
      </c>
      <c r="P11" s="26">
        <v>0.0</v>
      </c>
      <c r="Q11" s="25">
        <v>0.0</v>
      </c>
      <c r="R11" s="26">
        <v>0.0</v>
      </c>
      <c r="S11" s="29">
        <v>1.0</v>
      </c>
      <c r="T11" s="29">
        <v>1559000.0</v>
      </c>
      <c r="U11" s="30">
        <f t="shared" ref="U11:V11" si="7">SUM(C11+G11+I11+K11+M11+O11+Q11+S11)</f>
        <v>48</v>
      </c>
      <c r="V11" s="31">
        <f t="shared" si="7"/>
        <v>16087058</v>
      </c>
      <c r="W11" s="32"/>
      <c r="X11" s="33"/>
      <c r="Y11" s="34"/>
      <c r="Z11" s="33"/>
      <c r="AA11" s="34"/>
      <c r="AB11" s="38"/>
      <c r="AC11" s="35"/>
      <c r="AD11" s="35"/>
      <c r="AE11" s="36"/>
      <c r="AF11" s="36"/>
      <c r="AG11" s="36"/>
      <c r="AH11" s="36"/>
      <c r="AI11" s="36"/>
      <c r="AJ11" s="36"/>
      <c r="AK11" s="36"/>
      <c r="AL11" s="36"/>
      <c r="AM11" s="36"/>
      <c r="AN11" s="36"/>
      <c r="AO11" s="36"/>
      <c r="AP11" s="36"/>
      <c r="AQ11" s="36"/>
    </row>
    <row r="12" ht="12.75" customHeight="1">
      <c r="A12" s="15" t="s">
        <v>26</v>
      </c>
      <c r="B12" s="24">
        <v>2004.0</v>
      </c>
      <c r="C12" s="25">
        <v>1.0</v>
      </c>
      <c r="D12" s="26">
        <v>40000.0</v>
      </c>
      <c r="E12" s="27"/>
      <c r="F12" s="28"/>
      <c r="G12" s="25">
        <v>24.0</v>
      </c>
      <c r="H12" s="26">
        <v>7374574.0</v>
      </c>
      <c r="I12" s="25">
        <v>6.0</v>
      </c>
      <c r="J12" s="26">
        <v>1.8197781E7</v>
      </c>
      <c r="K12" s="25">
        <v>0.0</v>
      </c>
      <c r="L12" s="26">
        <v>0.0</v>
      </c>
      <c r="M12" s="25">
        <v>1.0</v>
      </c>
      <c r="N12" s="26">
        <v>73152.0</v>
      </c>
      <c r="O12" s="25">
        <v>0.0</v>
      </c>
      <c r="P12" s="26">
        <v>0.0</v>
      </c>
      <c r="Q12" s="25">
        <v>0.0</v>
      </c>
      <c r="R12" s="26">
        <v>0.0</v>
      </c>
      <c r="S12" s="29">
        <v>4.0</v>
      </c>
      <c r="T12" s="29">
        <v>818446.0</v>
      </c>
      <c r="U12" s="30">
        <f t="shared" ref="U12:V12" si="8">SUM(C12+G12+I12+K12+M12+O12+Q12+S12)</f>
        <v>36</v>
      </c>
      <c r="V12" s="31">
        <f t="shared" si="8"/>
        <v>26503953</v>
      </c>
      <c r="W12" s="32"/>
      <c r="X12" s="33"/>
      <c r="Y12" s="34"/>
      <c r="Z12" s="33"/>
      <c r="AA12" s="34"/>
      <c r="AB12" s="38"/>
      <c r="AC12" s="35"/>
      <c r="AD12" s="35"/>
      <c r="AE12" s="36"/>
      <c r="AF12" s="36"/>
      <c r="AG12" s="36"/>
      <c r="AH12" s="36"/>
      <c r="AI12" s="36"/>
      <c r="AJ12" s="36"/>
      <c r="AK12" s="36"/>
      <c r="AL12" s="36"/>
      <c r="AM12" s="36"/>
      <c r="AN12" s="36"/>
      <c r="AO12" s="36"/>
      <c r="AP12" s="36"/>
      <c r="AQ12" s="36"/>
    </row>
    <row r="13" ht="12.75" customHeight="1">
      <c r="A13" s="15" t="s">
        <v>27</v>
      </c>
      <c r="B13" s="24">
        <v>2004.0</v>
      </c>
      <c r="C13" s="25">
        <v>0.0</v>
      </c>
      <c r="D13" s="26">
        <v>0.0</v>
      </c>
      <c r="E13" s="27"/>
      <c r="F13" s="28"/>
      <c r="G13" s="25">
        <v>35.0</v>
      </c>
      <c r="H13" s="26">
        <v>1.9765021E7</v>
      </c>
      <c r="I13" s="25">
        <v>8.0</v>
      </c>
      <c r="J13" s="26">
        <v>4577200.0</v>
      </c>
      <c r="K13" s="25">
        <v>0.0</v>
      </c>
      <c r="L13" s="26">
        <v>0.0</v>
      </c>
      <c r="M13" s="25">
        <v>0.0</v>
      </c>
      <c r="N13" s="26">
        <v>0.0</v>
      </c>
      <c r="O13" s="25">
        <v>0.0</v>
      </c>
      <c r="P13" s="26">
        <v>0.0</v>
      </c>
      <c r="Q13" s="25">
        <v>0.0</v>
      </c>
      <c r="R13" s="26">
        <v>0.0</v>
      </c>
      <c r="S13" s="29">
        <v>3.0</v>
      </c>
      <c r="T13" s="29">
        <v>7270159.0</v>
      </c>
      <c r="U13" s="30">
        <f t="shared" ref="U13:V13" si="9">SUM(C13+G13+I13+K13+M13+O13+Q13+S13)</f>
        <v>46</v>
      </c>
      <c r="V13" s="31">
        <f t="shared" si="9"/>
        <v>31612380</v>
      </c>
      <c r="W13" s="32"/>
      <c r="X13" s="33"/>
      <c r="Y13" s="34"/>
      <c r="Z13" s="33"/>
      <c r="AA13" s="34"/>
      <c r="AB13" s="38"/>
      <c r="AC13" s="35"/>
      <c r="AD13" s="35"/>
      <c r="AE13" s="36"/>
      <c r="AF13" s="36"/>
      <c r="AG13" s="36"/>
      <c r="AH13" s="36"/>
      <c r="AI13" s="36"/>
      <c r="AJ13" s="36"/>
      <c r="AK13" s="36"/>
      <c r="AL13" s="36"/>
      <c r="AM13" s="36"/>
      <c r="AN13" s="36"/>
      <c r="AO13" s="36"/>
      <c r="AP13" s="36"/>
      <c r="AQ13" s="36"/>
    </row>
    <row r="14" ht="12.75" customHeight="1">
      <c r="A14" s="15" t="s">
        <v>28</v>
      </c>
      <c r="B14" s="24">
        <v>2004.0</v>
      </c>
      <c r="C14" s="25">
        <v>0.0</v>
      </c>
      <c r="D14" s="26">
        <v>0.0</v>
      </c>
      <c r="E14" s="27"/>
      <c r="F14" s="28"/>
      <c r="G14" s="25">
        <v>24.0</v>
      </c>
      <c r="H14" s="26">
        <v>8792598.0</v>
      </c>
      <c r="I14" s="25">
        <v>13.0</v>
      </c>
      <c r="J14" s="26">
        <v>1.8012675E7</v>
      </c>
      <c r="K14" s="25">
        <v>0.0</v>
      </c>
      <c r="L14" s="26">
        <v>0.0</v>
      </c>
      <c r="M14" s="25">
        <v>1.0</v>
      </c>
      <c r="N14" s="26">
        <v>1170000.0</v>
      </c>
      <c r="O14" s="25">
        <v>0.0</v>
      </c>
      <c r="P14" s="26">
        <v>0.0</v>
      </c>
      <c r="Q14" s="25">
        <v>2.0</v>
      </c>
      <c r="R14" s="26">
        <v>261000.0</v>
      </c>
      <c r="S14" s="29">
        <v>1.0</v>
      </c>
      <c r="T14" s="29">
        <v>599000.0</v>
      </c>
      <c r="U14" s="30">
        <f t="shared" ref="U14:V14" si="10">SUM(C14+G14+I14+K14+M14+O14+Q14+S14)</f>
        <v>41</v>
      </c>
      <c r="V14" s="31">
        <f t="shared" si="10"/>
        <v>28835273</v>
      </c>
      <c r="W14" s="32"/>
      <c r="X14" s="33"/>
      <c r="Y14" s="34"/>
      <c r="Z14" s="33"/>
      <c r="AA14" s="34"/>
      <c r="AB14" s="38"/>
      <c r="AC14" s="35"/>
      <c r="AD14" s="35"/>
      <c r="AE14" s="36"/>
      <c r="AF14" s="36"/>
      <c r="AG14" s="36"/>
      <c r="AH14" s="36"/>
      <c r="AI14" s="36"/>
      <c r="AJ14" s="36"/>
      <c r="AK14" s="36"/>
      <c r="AL14" s="36"/>
      <c r="AM14" s="36"/>
      <c r="AN14" s="36"/>
      <c r="AO14" s="36"/>
      <c r="AP14" s="36"/>
      <c r="AQ14" s="36"/>
    </row>
    <row r="15" ht="12.75" customHeight="1">
      <c r="A15" s="15" t="s">
        <v>29</v>
      </c>
      <c r="B15" s="24">
        <v>2004.0</v>
      </c>
      <c r="C15" s="25">
        <v>1.0</v>
      </c>
      <c r="D15" s="26">
        <v>80000.0</v>
      </c>
      <c r="E15" s="27"/>
      <c r="F15" s="28"/>
      <c r="G15" s="25">
        <v>34.0</v>
      </c>
      <c r="H15" s="26">
        <v>8274631.0</v>
      </c>
      <c r="I15" s="25">
        <v>8.0</v>
      </c>
      <c r="J15" s="26">
        <v>9864674.0</v>
      </c>
      <c r="K15" s="25">
        <v>0.0</v>
      </c>
      <c r="L15" s="26">
        <v>0.0</v>
      </c>
      <c r="M15" s="25">
        <v>2.0</v>
      </c>
      <c r="N15" s="26">
        <v>221000.0</v>
      </c>
      <c r="O15" s="25">
        <v>0.0</v>
      </c>
      <c r="P15" s="26">
        <v>0.0</v>
      </c>
      <c r="Q15" s="25">
        <v>0.0</v>
      </c>
      <c r="R15" s="26">
        <v>0.0</v>
      </c>
      <c r="S15" s="29">
        <v>4.0</v>
      </c>
      <c r="T15" s="29">
        <v>4174287.0</v>
      </c>
      <c r="U15" s="30">
        <f t="shared" ref="U15:V15" si="11">SUM(C15+G15+I15+K15+M15+O15+Q15+S15)</f>
        <v>49</v>
      </c>
      <c r="V15" s="31">
        <f t="shared" si="11"/>
        <v>22614592</v>
      </c>
      <c r="W15" s="32"/>
      <c r="X15" s="33"/>
      <c r="Y15" s="34"/>
      <c r="Z15" s="33"/>
      <c r="AA15" s="34"/>
      <c r="AB15" s="38"/>
      <c r="AC15" s="35"/>
      <c r="AD15" s="35"/>
      <c r="AE15" s="36"/>
      <c r="AF15" s="36"/>
      <c r="AG15" s="36"/>
      <c r="AH15" s="36"/>
      <c r="AI15" s="36"/>
      <c r="AJ15" s="36"/>
      <c r="AK15" s="36"/>
      <c r="AL15" s="36"/>
      <c r="AM15" s="36"/>
      <c r="AN15" s="36"/>
      <c r="AO15" s="36"/>
      <c r="AP15" s="36"/>
      <c r="AQ15" s="36"/>
    </row>
    <row r="16" ht="12.75" customHeight="1">
      <c r="A16" s="15" t="s">
        <v>30</v>
      </c>
      <c r="B16" s="24">
        <v>2004.0</v>
      </c>
      <c r="C16" s="25">
        <v>0.0</v>
      </c>
      <c r="D16" s="26">
        <v>0.0</v>
      </c>
      <c r="E16" s="27"/>
      <c r="F16" s="28"/>
      <c r="G16" s="25">
        <v>15.0</v>
      </c>
      <c r="H16" s="26">
        <v>7279150.0</v>
      </c>
      <c r="I16" s="25">
        <v>4.0</v>
      </c>
      <c r="J16" s="26">
        <v>3308687.0</v>
      </c>
      <c r="K16" s="25">
        <v>0.0</v>
      </c>
      <c r="L16" s="26">
        <v>0.0</v>
      </c>
      <c r="M16" s="25">
        <v>1.0</v>
      </c>
      <c r="N16" s="26">
        <v>81000.0</v>
      </c>
      <c r="O16" s="25">
        <v>0.0</v>
      </c>
      <c r="P16" s="26">
        <v>0.0</v>
      </c>
      <c r="Q16" s="25">
        <v>0.0</v>
      </c>
      <c r="R16" s="26">
        <v>0.0</v>
      </c>
      <c r="S16" s="29">
        <v>5.0</v>
      </c>
      <c r="T16" s="29">
        <v>1461687.0</v>
      </c>
      <c r="U16" s="30">
        <f t="shared" ref="U16:V16" si="12">SUM(C16+G16+I16+K16+M16+O16+Q16+S16)</f>
        <v>25</v>
      </c>
      <c r="V16" s="31">
        <f t="shared" si="12"/>
        <v>12130524</v>
      </c>
      <c r="W16" s="32"/>
      <c r="X16" s="33"/>
      <c r="Y16" s="34"/>
      <c r="Z16" s="33"/>
      <c r="AA16" s="34"/>
      <c r="AB16" s="38"/>
      <c r="AC16" s="35"/>
      <c r="AD16" s="35"/>
      <c r="AE16" s="36"/>
      <c r="AF16" s="36"/>
      <c r="AG16" s="36"/>
      <c r="AH16" s="36"/>
      <c r="AI16" s="36"/>
      <c r="AJ16" s="36"/>
      <c r="AK16" s="36"/>
      <c r="AL16" s="36"/>
      <c r="AM16" s="36"/>
      <c r="AN16" s="36"/>
      <c r="AO16" s="36"/>
      <c r="AP16" s="36"/>
      <c r="AQ16" s="36"/>
    </row>
    <row r="17" ht="12.75" customHeight="1">
      <c r="A17" s="23" t="s">
        <v>31</v>
      </c>
      <c r="B17" s="40">
        <v>2004.0</v>
      </c>
      <c r="C17" s="41">
        <f t="shared" ref="C17:D17" si="13">SUM(C5:C16)</f>
        <v>3</v>
      </c>
      <c r="D17" s="42">
        <f t="shared" si="13"/>
        <v>800000</v>
      </c>
      <c r="E17" s="43"/>
      <c r="F17" s="44"/>
      <c r="G17" s="41">
        <f t="shared" ref="G17:V17" si="14">SUM(G5:G16)</f>
        <v>337</v>
      </c>
      <c r="H17" s="42">
        <f t="shared" si="14"/>
        <v>144254660</v>
      </c>
      <c r="I17" s="41">
        <f t="shared" si="14"/>
        <v>74</v>
      </c>
      <c r="J17" s="42">
        <f t="shared" si="14"/>
        <v>86900344</v>
      </c>
      <c r="K17" s="41">
        <f t="shared" si="14"/>
        <v>4</v>
      </c>
      <c r="L17" s="42">
        <f t="shared" si="14"/>
        <v>518000</v>
      </c>
      <c r="M17" s="41">
        <f t="shared" si="14"/>
        <v>11</v>
      </c>
      <c r="N17" s="42">
        <f t="shared" si="14"/>
        <v>2343652</v>
      </c>
      <c r="O17" s="41">
        <f t="shared" si="14"/>
        <v>0</v>
      </c>
      <c r="P17" s="42">
        <f t="shared" si="14"/>
        <v>0</v>
      </c>
      <c r="Q17" s="41">
        <f t="shared" si="14"/>
        <v>2</v>
      </c>
      <c r="R17" s="42">
        <f t="shared" si="14"/>
        <v>261000</v>
      </c>
      <c r="S17" s="45">
        <f t="shared" si="14"/>
        <v>26</v>
      </c>
      <c r="T17" s="45">
        <f t="shared" si="14"/>
        <v>17229389</v>
      </c>
      <c r="U17" s="46">
        <f t="shared" si="14"/>
        <v>457</v>
      </c>
      <c r="V17" s="47">
        <f t="shared" si="14"/>
        <v>252307045</v>
      </c>
      <c r="W17" s="48"/>
      <c r="X17" s="49"/>
      <c r="Y17" s="50"/>
      <c r="Z17" s="49"/>
      <c r="AA17" s="50"/>
      <c r="AB17" s="38"/>
      <c r="AC17" s="36"/>
      <c r="AD17" s="36"/>
      <c r="AE17" s="36"/>
      <c r="AF17" s="36"/>
      <c r="AG17" s="36"/>
      <c r="AH17" s="36"/>
      <c r="AI17" s="36"/>
      <c r="AJ17" s="36"/>
      <c r="AK17" s="36"/>
      <c r="AL17" s="36"/>
      <c r="AM17" s="36"/>
      <c r="AN17" s="36"/>
      <c r="AO17" s="36"/>
      <c r="AP17" s="36"/>
      <c r="AQ17" s="36"/>
    </row>
    <row r="18" ht="12.75" customHeight="1">
      <c r="A18" s="15" t="s">
        <v>19</v>
      </c>
      <c r="B18" s="24">
        <v>2005.0</v>
      </c>
      <c r="C18" s="25">
        <v>0.0</v>
      </c>
      <c r="D18" s="26">
        <v>0.0</v>
      </c>
      <c r="E18" s="27"/>
      <c r="F18" s="28"/>
      <c r="G18" s="25">
        <v>12.0</v>
      </c>
      <c r="H18" s="26">
        <v>9830990.0</v>
      </c>
      <c r="I18" s="25">
        <v>5.0</v>
      </c>
      <c r="J18" s="26">
        <v>2443768.0</v>
      </c>
      <c r="K18" s="25">
        <v>0.0</v>
      </c>
      <c r="L18" s="26">
        <v>0.0</v>
      </c>
      <c r="M18" s="25">
        <v>0.0</v>
      </c>
      <c r="N18" s="26">
        <v>0.0</v>
      </c>
      <c r="O18" s="25">
        <v>0.0</v>
      </c>
      <c r="P18" s="26">
        <v>0.0</v>
      </c>
      <c r="Q18" s="25">
        <v>0.0</v>
      </c>
      <c r="R18" s="26">
        <v>0.0</v>
      </c>
      <c r="S18" s="29">
        <v>1.0</v>
      </c>
      <c r="T18" s="29">
        <v>94000.0</v>
      </c>
      <c r="U18" s="30">
        <f t="shared" ref="U18:V18" si="15">SUM(C18+G18+I18+K18+M18+O18+Q18+S18)</f>
        <v>18</v>
      </c>
      <c r="V18" s="31">
        <f t="shared" si="15"/>
        <v>12368758</v>
      </c>
      <c r="W18" s="51">
        <f>U18-'Non-Residential - New Const'!U5</f>
        <v>-2</v>
      </c>
      <c r="X18" s="52">
        <f>W18/'Non-Residential - New Const'!U5</f>
        <v>-0.1</v>
      </c>
      <c r="Y18" s="53">
        <f>V18-'Non-Residential - New Const'!V5</f>
        <v>8978051</v>
      </c>
      <c r="Z18" s="52">
        <f>Y18/'Non-Residential - New Const'!V5</f>
        <v>2.647840406</v>
      </c>
      <c r="AA18" s="53">
        <f>Y18</f>
        <v>8978051</v>
      </c>
      <c r="AB18" s="38"/>
      <c r="AC18" s="35"/>
      <c r="AD18" s="35"/>
      <c r="AE18" s="36"/>
      <c r="AF18" s="37"/>
      <c r="AG18" s="37"/>
      <c r="AH18" s="37"/>
      <c r="AI18" s="37"/>
      <c r="AJ18" s="37"/>
      <c r="AK18" s="37"/>
      <c r="AL18" s="37"/>
      <c r="AM18" s="37"/>
      <c r="AN18" s="37"/>
      <c r="AO18" s="37"/>
      <c r="AP18" s="37"/>
      <c r="AQ18" s="37"/>
    </row>
    <row r="19" ht="12.75" customHeight="1">
      <c r="A19" s="15" t="s">
        <v>20</v>
      </c>
      <c r="B19" s="24">
        <v>2005.0</v>
      </c>
      <c r="C19" s="25">
        <v>0.0</v>
      </c>
      <c r="D19" s="26">
        <v>0.0</v>
      </c>
      <c r="E19" s="27"/>
      <c r="F19" s="28"/>
      <c r="G19" s="25">
        <v>11.0</v>
      </c>
      <c r="H19" s="26">
        <v>8122996.0</v>
      </c>
      <c r="I19" s="25">
        <v>3.0</v>
      </c>
      <c r="J19" s="26">
        <v>673265.0</v>
      </c>
      <c r="K19" s="25">
        <v>0.0</v>
      </c>
      <c r="L19" s="26">
        <v>0.0</v>
      </c>
      <c r="M19" s="25">
        <v>0.0</v>
      </c>
      <c r="N19" s="26">
        <v>0.0</v>
      </c>
      <c r="O19" s="25">
        <v>0.0</v>
      </c>
      <c r="P19" s="26">
        <v>0.0</v>
      </c>
      <c r="Q19" s="25">
        <v>0.0</v>
      </c>
      <c r="R19" s="26">
        <v>0.0</v>
      </c>
      <c r="S19" s="29">
        <v>3.0</v>
      </c>
      <c r="T19" s="29">
        <v>6036960.0</v>
      </c>
      <c r="U19" s="30">
        <f t="shared" ref="U19:V19" si="16">SUM(C19+G19+I19+K19+M19+O19+Q19+S19)</f>
        <v>17</v>
      </c>
      <c r="V19" s="31">
        <f t="shared" si="16"/>
        <v>14833221</v>
      </c>
      <c r="W19" s="51">
        <f>U19-'Non-Residential - New Const'!U6</f>
        <v>6</v>
      </c>
      <c r="X19" s="52">
        <f>W19/'Non-Residential - New Const'!U6</f>
        <v>0.5454545455</v>
      </c>
      <c r="Y19" s="53">
        <f>V19-'Non-Residential - New Const'!V6</f>
        <v>11499342</v>
      </c>
      <c r="Z19" s="52">
        <f>Y19/'Non-Residential - New Const'!V6</f>
        <v>3.44923796</v>
      </c>
      <c r="AA19" s="53">
        <f t="shared" ref="AA19:AA29" si="18">AA18+Y19</f>
        <v>20477393</v>
      </c>
      <c r="AB19" s="38"/>
      <c r="AC19" s="35"/>
      <c r="AD19" s="35"/>
      <c r="AE19" s="36"/>
      <c r="AF19" s="37"/>
      <c r="AG19" s="37"/>
      <c r="AH19" s="37"/>
      <c r="AI19" s="37"/>
      <c r="AJ19" s="37"/>
      <c r="AK19" s="37"/>
      <c r="AL19" s="37"/>
      <c r="AM19" s="37"/>
      <c r="AN19" s="37"/>
      <c r="AO19" s="37"/>
      <c r="AP19" s="37"/>
      <c r="AQ19" s="37"/>
    </row>
    <row r="20" ht="12.75" customHeight="1">
      <c r="A20" s="15" t="s">
        <v>21</v>
      </c>
      <c r="B20" s="24">
        <v>2005.0</v>
      </c>
      <c r="C20" s="25">
        <v>0.0</v>
      </c>
      <c r="D20" s="26">
        <v>0.0</v>
      </c>
      <c r="E20" s="27"/>
      <c r="F20" s="28"/>
      <c r="G20" s="25">
        <v>18.0</v>
      </c>
      <c r="H20" s="26">
        <v>7501166.0</v>
      </c>
      <c r="I20" s="25">
        <v>10.0</v>
      </c>
      <c r="J20" s="26">
        <v>5555611.0</v>
      </c>
      <c r="K20" s="25">
        <v>0.0</v>
      </c>
      <c r="L20" s="26">
        <v>0.0</v>
      </c>
      <c r="M20" s="25">
        <v>5.0</v>
      </c>
      <c r="N20" s="26">
        <v>1794763.0</v>
      </c>
      <c r="O20" s="25">
        <v>0.0</v>
      </c>
      <c r="P20" s="26">
        <v>0.0</v>
      </c>
      <c r="Q20" s="25">
        <v>0.0</v>
      </c>
      <c r="R20" s="26">
        <v>0.0</v>
      </c>
      <c r="S20" s="29">
        <v>0.0</v>
      </c>
      <c r="T20" s="29">
        <v>0.0</v>
      </c>
      <c r="U20" s="30">
        <f t="shared" ref="U20:V20" si="17">SUM(C20+G20+I20+K20+M20+O20+Q20+S20)</f>
        <v>33</v>
      </c>
      <c r="V20" s="31">
        <f t="shared" si="17"/>
        <v>14851540</v>
      </c>
      <c r="W20" s="51">
        <f>U20-'Non-Residential - New Const'!U7</f>
        <v>3</v>
      </c>
      <c r="X20" s="52">
        <f>W20/'Non-Residential - New Const'!U7</f>
        <v>0.1</v>
      </c>
      <c r="Y20" s="53">
        <f>V20-'Non-Residential - New Const'!V7</f>
        <v>3333943</v>
      </c>
      <c r="Z20" s="52">
        <f>Y20/'Non-Residential - New Const'!V7</f>
        <v>0.2894651549</v>
      </c>
      <c r="AA20" s="53">
        <f t="shared" si="18"/>
        <v>23811336</v>
      </c>
      <c r="AB20" s="38"/>
      <c r="AC20" s="35"/>
      <c r="AD20" s="35"/>
      <c r="AE20" s="38"/>
      <c r="AF20" s="39"/>
      <c r="AG20" s="39"/>
      <c r="AH20" s="39"/>
      <c r="AI20" s="39"/>
      <c r="AJ20" s="39"/>
      <c r="AK20" s="39"/>
      <c r="AL20" s="39"/>
      <c r="AM20" s="39"/>
      <c r="AN20" s="39"/>
      <c r="AO20" s="39"/>
      <c r="AP20" s="39"/>
      <c r="AQ20" s="39"/>
    </row>
    <row r="21" ht="12.75" customHeight="1">
      <c r="A21" s="15" t="s">
        <v>22</v>
      </c>
      <c r="B21" s="24">
        <v>2005.0</v>
      </c>
      <c r="C21" s="25">
        <v>0.0</v>
      </c>
      <c r="D21" s="26">
        <v>0.0</v>
      </c>
      <c r="E21" s="27"/>
      <c r="F21" s="28"/>
      <c r="G21" s="25">
        <v>22.0</v>
      </c>
      <c r="H21" s="26">
        <v>3765940.0</v>
      </c>
      <c r="I21" s="25">
        <v>3.0</v>
      </c>
      <c r="J21" s="26">
        <v>7850352.0</v>
      </c>
      <c r="K21" s="25">
        <v>1.0</v>
      </c>
      <c r="L21" s="26">
        <v>1746400.0</v>
      </c>
      <c r="M21" s="25">
        <v>1.0</v>
      </c>
      <c r="N21" s="26">
        <v>491300.0</v>
      </c>
      <c r="O21" s="25">
        <v>0.0</v>
      </c>
      <c r="P21" s="26">
        <v>0.0</v>
      </c>
      <c r="Q21" s="25">
        <v>0.0</v>
      </c>
      <c r="R21" s="26">
        <v>0.0</v>
      </c>
      <c r="S21" s="29">
        <v>4.0</v>
      </c>
      <c r="T21" s="29">
        <v>1.4277899E7</v>
      </c>
      <c r="U21" s="30">
        <f t="shared" ref="U21:V21" si="19">SUM(C21+G21+I21+K21+M21+O21+Q21+S21)</f>
        <v>31</v>
      </c>
      <c r="V21" s="31">
        <f t="shared" si="19"/>
        <v>28131891</v>
      </c>
      <c r="W21" s="51">
        <f>U21-'Non-Residential - New Const'!U8</f>
        <v>-17</v>
      </c>
      <c r="X21" s="52">
        <f>W21/'Non-Residential - New Const'!U8</f>
        <v>-0.3541666667</v>
      </c>
      <c r="Y21" s="53">
        <f>V21-'Non-Residential - New Const'!V8</f>
        <v>-5177490</v>
      </c>
      <c r="Z21" s="52">
        <f>Y21/'Non-Residential - New Const'!V8</f>
        <v>-0.1554363919</v>
      </c>
      <c r="AA21" s="53">
        <f t="shared" si="18"/>
        <v>18633846</v>
      </c>
      <c r="AB21" s="38"/>
      <c r="AC21" s="35"/>
      <c r="AD21" s="35"/>
      <c r="AE21" s="36"/>
      <c r="AF21" s="15"/>
      <c r="AG21" s="15"/>
      <c r="AH21" s="15"/>
      <c r="AI21" s="15"/>
      <c r="AJ21" s="15"/>
      <c r="AK21" s="15"/>
      <c r="AL21" s="15"/>
      <c r="AM21" s="15"/>
      <c r="AN21" s="15"/>
      <c r="AO21" s="15"/>
      <c r="AP21" s="15"/>
      <c r="AQ21" s="15"/>
    </row>
    <row r="22" ht="12.75" customHeight="1">
      <c r="A22" s="15" t="s">
        <v>23</v>
      </c>
      <c r="B22" s="24">
        <v>2005.0</v>
      </c>
      <c r="C22" s="25">
        <v>0.0</v>
      </c>
      <c r="D22" s="26">
        <v>0.0</v>
      </c>
      <c r="E22" s="27"/>
      <c r="F22" s="28"/>
      <c r="G22" s="25">
        <v>23.0</v>
      </c>
      <c r="H22" s="26">
        <v>3540840.0</v>
      </c>
      <c r="I22" s="25">
        <v>8.0</v>
      </c>
      <c r="J22" s="26">
        <v>4897128.0</v>
      </c>
      <c r="K22" s="25">
        <v>1.0</v>
      </c>
      <c r="L22" s="26">
        <v>1040800.0</v>
      </c>
      <c r="M22" s="25">
        <v>0.0</v>
      </c>
      <c r="N22" s="26">
        <v>0.0</v>
      </c>
      <c r="O22" s="25">
        <v>0.0</v>
      </c>
      <c r="P22" s="26">
        <v>0.0</v>
      </c>
      <c r="Q22" s="25">
        <v>0.0</v>
      </c>
      <c r="R22" s="26">
        <v>0.0</v>
      </c>
      <c r="S22" s="29">
        <v>1.0</v>
      </c>
      <c r="T22" s="29">
        <v>573554.0</v>
      </c>
      <c r="U22" s="30">
        <f t="shared" ref="U22:V22" si="20">SUM(C22+G22+I22+K22+M22+O22+Q22+S22)</f>
        <v>33</v>
      </c>
      <c r="V22" s="31">
        <f t="shared" si="20"/>
        <v>10052322</v>
      </c>
      <c r="W22" s="51">
        <f>U22-'Non-Residential - New Const'!U9</f>
        <v>-8</v>
      </c>
      <c r="X22" s="52">
        <f>W22/'Non-Residential - New Const'!U9</f>
        <v>-0.1951219512</v>
      </c>
      <c r="Y22" s="53">
        <f>V22-'Non-Residential - New Const'!V9</f>
        <v>-18663556</v>
      </c>
      <c r="Z22" s="52">
        <f>Y22/'Non-Residential - New Const'!V9</f>
        <v>-0.6499385462</v>
      </c>
      <c r="AA22" s="53">
        <f t="shared" si="18"/>
        <v>-29710</v>
      </c>
      <c r="AB22" s="38"/>
      <c r="AC22" s="35"/>
      <c r="AD22" s="35"/>
      <c r="AE22" s="36"/>
      <c r="AF22" s="15"/>
      <c r="AG22" s="15"/>
      <c r="AH22" s="15"/>
      <c r="AI22" s="15"/>
      <c r="AJ22" s="15"/>
      <c r="AK22" s="15"/>
      <c r="AL22" s="15"/>
      <c r="AM22" s="15"/>
      <c r="AN22" s="15"/>
      <c r="AO22" s="15"/>
      <c r="AP22" s="15"/>
      <c r="AQ22" s="15"/>
    </row>
    <row r="23" ht="12.75" customHeight="1">
      <c r="A23" s="15" t="s">
        <v>24</v>
      </c>
      <c r="B23" s="24">
        <v>2005.0</v>
      </c>
      <c r="C23" s="25">
        <v>0.0</v>
      </c>
      <c r="D23" s="26">
        <v>0.0</v>
      </c>
      <c r="E23" s="27"/>
      <c r="F23" s="28"/>
      <c r="G23" s="25">
        <v>35.0</v>
      </c>
      <c r="H23" s="26">
        <v>7506866.0</v>
      </c>
      <c r="I23" s="25">
        <v>5.0</v>
      </c>
      <c r="J23" s="26">
        <v>2908562.0</v>
      </c>
      <c r="K23" s="25">
        <v>0.0</v>
      </c>
      <c r="L23" s="26">
        <v>0.0</v>
      </c>
      <c r="M23" s="25">
        <v>0.0</v>
      </c>
      <c r="N23" s="26">
        <v>0.0</v>
      </c>
      <c r="O23" s="25">
        <v>0.0</v>
      </c>
      <c r="P23" s="26">
        <v>0.0</v>
      </c>
      <c r="Q23" s="25">
        <v>0.0</v>
      </c>
      <c r="R23" s="26">
        <v>0.0</v>
      </c>
      <c r="S23" s="29">
        <v>2.0</v>
      </c>
      <c r="T23" s="29">
        <v>570119.0</v>
      </c>
      <c r="U23" s="30">
        <f t="shared" ref="U23:V23" si="21">SUM(C23+G23+I23+K23+M23+O23+Q23+S23)</f>
        <v>42</v>
      </c>
      <c r="V23" s="31">
        <f t="shared" si="21"/>
        <v>10985547</v>
      </c>
      <c r="W23" s="51">
        <f>U23-'Non-Residential - New Const'!U10</f>
        <v>-20</v>
      </c>
      <c r="X23" s="52">
        <f>W23/'Non-Residential - New Const'!U10</f>
        <v>-0.3225806452</v>
      </c>
      <c r="Y23" s="53">
        <f>V23-'Non-Residential - New Const'!V10</f>
        <v>-23270276</v>
      </c>
      <c r="Z23" s="52">
        <f>Y23/'Non-Residential - New Const'!V10</f>
        <v>-0.6793086244</v>
      </c>
      <c r="AA23" s="53">
        <f t="shared" si="18"/>
        <v>-23299986</v>
      </c>
      <c r="AB23" s="38"/>
      <c r="AC23" s="35"/>
      <c r="AD23" s="35"/>
      <c r="AE23" s="36"/>
      <c r="AF23" s="36"/>
      <c r="AG23" s="36"/>
      <c r="AH23" s="36"/>
      <c r="AI23" s="36"/>
      <c r="AJ23" s="36"/>
      <c r="AK23" s="36"/>
      <c r="AL23" s="36"/>
      <c r="AM23" s="36"/>
      <c r="AN23" s="36"/>
      <c r="AO23" s="36"/>
      <c r="AP23" s="36"/>
      <c r="AQ23" s="36"/>
    </row>
    <row r="24" ht="12.75" customHeight="1">
      <c r="A24" s="15" t="s">
        <v>25</v>
      </c>
      <c r="B24" s="24">
        <v>2005.0</v>
      </c>
      <c r="C24" s="25">
        <v>0.0</v>
      </c>
      <c r="D24" s="26">
        <v>0.0</v>
      </c>
      <c r="E24" s="27"/>
      <c r="F24" s="28"/>
      <c r="G24" s="25">
        <v>22.0</v>
      </c>
      <c r="H24" s="26">
        <v>9297087.0</v>
      </c>
      <c r="I24" s="25">
        <v>10.0</v>
      </c>
      <c r="J24" s="26">
        <v>7317303.0</v>
      </c>
      <c r="K24" s="25">
        <v>0.0</v>
      </c>
      <c r="L24" s="26">
        <v>0.0</v>
      </c>
      <c r="M24" s="25">
        <v>1.0</v>
      </c>
      <c r="N24" s="26">
        <v>1050000.0</v>
      </c>
      <c r="O24" s="25">
        <v>0.0</v>
      </c>
      <c r="P24" s="26">
        <v>0.0</v>
      </c>
      <c r="Q24" s="25">
        <v>0.0</v>
      </c>
      <c r="R24" s="26">
        <v>0.0</v>
      </c>
      <c r="S24" s="29">
        <v>0.0</v>
      </c>
      <c r="T24" s="29">
        <v>0.0</v>
      </c>
      <c r="U24" s="30">
        <f t="shared" ref="U24:V24" si="22">SUM(C24+G24+I24+K24+M24+O24+Q24+S24)</f>
        <v>33</v>
      </c>
      <c r="V24" s="31">
        <f t="shared" si="22"/>
        <v>17664390</v>
      </c>
      <c r="W24" s="51">
        <f>U24-'Non-Residential - New Const'!U11</f>
        <v>-15</v>
      </c>
      <c r="X24" s="52">
        <f>W24/'Non-Residential - New Const'!U11</f>
        <v>-0.3125</v>
      </c>
      <c r="Y24" s="53">
        <f>V24-'Non-Residential - New Const'!V11</f>
        <v>1577332</v>
      </c>
      <c r="Z24" s="52">
        <f>Y24/'Non-Residential - New Const'!V11</f>
        <v>0.09804974906</v>
      </c>
      <c r="AA24" s="53">
        <f t="shared" si="18"/>
        <v>-21722654</v>
      </c>
      <c r="AB24" s="38"/>
      <c r="AC24" s="35"/>
      <c r="AD24" s="35"/>
      <c r="AE24" s="36"/>
      <c r="AF24" s="36"/>
      <c r="AG24" s="36"/>
      <c r="AH24" s="36"/>
      <c r="AI24" s="36"/>
      <c r="AJ24" s="36"/>
      <c r="AK24" s="36"/>
      <c r="AL24" s="36"/>
      <c r="AM24" s="36"/>
      <c r="AN24" s="36"/>
      <c r="AO24" s="36"/>
      <c r="AP24" s="36"/>
      <c r="AQ24" s="36"/>
    </row>
    <row r="25" ht="12.75" customHeight="1">
      <c r="A25" s="15" t="s">
        <v>26</v>
      </c>
      <c r="B25" s="24">
        <v>2005.0</v>
      </c>
      <c r="C25" s="25">
        <v>1.0</v>
      </c>
      <c r="D25" s="26">
        <v>1010240.0</v>
      </c>
      <c r="E25" s="27"/>
      <c r="F25" s="28"/>
      <c r="G25" s="25">
        <v>33.0</v>
      </c>
      <c r="H25" s="26">
        <v>7876225.0</v>
      </c>
      <c r="I25" s="25">
        <v>13.0</v>
      </c>
      <c r="J25" s="26">
        <v>1.3435455E7</v>
      </c>
      <c r="K25" s="25">
        <v>0.0</v>
      </c>
      <c r="L25" s="26">
        <v>0.0</v>
      </c>
      <c r="M25" s="25">
        <v>2.0</v>
      </c>
      <c r="N25" s="26">
        <v>1309608.0</v>
      </c>
      <c r="O25" s="25">
        <v>0.0</v>
      </c>
      <c r="P25" s="26">
        <v>0.0</v>
      </c>
      <c r="Q25" s="25">
        <v>0.0</v>
      </c>
      <c r="R25" s="26">
        <v>0.0</v>
      </c>
      <c r="S25" s="29">
        <v>0.0</v>
      </c>
      <c r="T25" s="29">
        <v>0.0</v>
      </c>
      <c r="U25" s="30">
        <f t="shared" ref="U25:V25" si="23">SUM(C25+G25+I25+K25+M25+O25+Q25+S25)</f>
        <v>49</v>
      </c>
      <c r="V25" s="31">
        <f t="shared" si="23"/>
        <v>23631528</v>
      </c>
      <c r="W25" s="51">
        <f>U25-'Non-Residential - New Const'!U12</f>
        <v>13</v>
      </c>
      <c r="X25" s="52">
        <f>W25/'Non-Residential - New Const'!U12</f>
        <v>0.3611111111</v>
      </c>
      <c r="Y25" s="53">
        <f>V25-'Non-Residential - New Const'!V12</f>
        <v>-2872425</v>
      </c>
      <c r="Z25" s="52">
        <f>Y25/'Non-Residential - New Const'!V12</f>
        <v>-0.1083772296</v>
      </c>
      <c r="AA25" s="53">
        <f t="shared" si="18"/>
        <v>-24595079</v>
      </c>
      <c r="AB25" s="38"/>
      <c r="AC25" s="35"/>
      <c r="AD25" s="35"/>
      <c r="AE25" s="36"/>
      <c r="AF25" s="36"/>
      <c r="AG25" s="36"/>
      <c r="AH25" s="36"/>
      <c r="AI25" s="36"/>
      <c r="AJ25" s="36"/>
      <c r="AK25" s="36"/>
      <c r="AL25" s="36"/>
      <c r="AM25" s="36"/>
      <c r="AN25" s="36"/>
      <c r="AO25" s="36"/>
      <c r="AP25" s="36"/>
      <c r="AQ25" s="36"/>
    </row>
    <row r="26" ht="12.75" customHeight="1">
      <c r="A26" s="15" t="s">
        <v>27</v>
      </c>
      <c r="B26" s="24">
        <v>2005.0</v>
      </c>
      <c r="C26" s="25">
        <v>1.0</v>
      </c>
      <c r="D26" s="26">
        <v>170000.0</v>
      </c>
      <c r="E26" s="27"/>
      <c r="F26" s="28"/>
      <c r="G26" s="25">
        <v>33.0</v>
      </c>
      <c r="H26" s="26">
        <v>1.1747498E7</v>
      </c>
      <c r="I26" s="25">
        <v>7.0</v>
      </c>
      <c r="J26" s="26">
        <v>3650000.0</v>
      </c>
      <c r="K26" s="25">
        <v>0.0</v>
      </c>
      <c r="L26" s="26">
        <v>0.0</v>
      </c>
      <c r="M26" s="25">
        <v>3.0</v>
      </c>
      <c r="N26" s="26">
        <v>314945.0</v>
      </c>
      <c r="O26" s="25">
        <v>0.0</v>
      </c>
      <c r="P26" s="26">
        <v>0.0</v>
      </c>
      <c r="Q26" s="25">
        <v>0.0</v>
      </c>
      <c r="R26" s="26">
        <v>0.0</v>
      </c>
      <c r="S26" s="29">
        <v>9.0</v>
      </c>
      <c r="T26" s="29">
        <v>5865702.0</v>
      </c>
      <c r="U26" s="30">
        <f t="shared" ref="U26:V26" si="24">SUM(C26+G26+I26+K26+M26+O26+Q26+S26)</f>
        <v>53</v>
      </c>
      <c r="V26" s="31">
        <f t="shared" si="24"/>
        <v>21748145</v>
      </c>
      <c r="W26" s="51">
        <f>U26-'Non-Residential - New Const'!U13</f>
        <v>7</v>
      </c>
      <c r="X26" s="52">
        <f>W26/'Non-Residential - New Const'!U13</f>
        <v>0.152173913</v>
      </c>
      <c r="Y26" s="53">
        <f>V26-'Non-Residential - New Const'!V13</f>
        <v>-9864235</v>
      </c>
      <c r="Z26" s="52">
        <f>Y26/'Non-Residential - New Const'!V13</f>
        <v>-0.312037088</v>
      </c>
      <c r="AA26" s="53">
        <f t="shared" si="18"/>
        <v>-34459314</v>
      </c>
      <c r="AB26" s="38"/>
      <c r="AC26" s="35"/>
      <c r="AD26" s="35"/>
      <c r="AE26" s="36"/>
      <c r="AF26" s="36"/>
      <c r="AG26" s="36"/>
      <c r="AH26" s="36"/>
      <c r="AI26" s="36"/>
      <c r="AJ26" s="36"/>
      <c r="AK26" s="36"/>
      <c r="AL26" s="36"/>
      <c r="AM26" s="36"/>
      <c r="AN26" s="36"/>
      <c r="AO26" s="36"/>
      <c r="AP26" s="36"/>
      <c r="AQ26" s="36"/>
    </row>
    <row r="27" ht="12.75" customHeight="1">
      <c r="A27" s="15" t="s">
        <v>28</v>
      </c>
      <c r="B27" s="24">
        <v>2005.0</v>
      </c>
      <c r="C27" s="25">
        <v>0.0</v>
      </c>
      <c r="D27" s="26">
        <v>0.0</v>
      </c>
      <c r="E27" s="27"/>
      <c r="F27" s="28"/>
      <c r="G27" s="25">
        <v>34.0</v>
      </c>
      <c r="H27" s="26">
        <v>5765291.0</v>
      </c>
      <c r="I27" s="25">
        <v>5.0</v>
      </c>
      <c r="J27" s="26">
        <v>5330300.0</v>
      </c>
      <c r="K27" s="25">
        <v>0.0</v>
      </c>
      <c r="L27" s="26">
        <v>0.0</v>
      </c>
      <c r="M27" s="25">
        <v>0.0</v>
      </c>
      <c r="N27" s="26">
        <v>0.0</v>
      </c>
      <c r="O27" s="25">
        <v>0.0</v>
      </c>
      <c r="P27" s="26">
        <v>0.0</v>
      </c>
      <c r="Q27" s="25">
        <v>0.0</v>
      </c>
      <c r="R27" s="26">
        <v>0.0</v>
      </c>
      <c r="S27" s="29">
        <v>2.0</v>
      </c>
      <c r="T27" s="29">
        <v>708095.0</v>
      </c>
      <c r="U27" s="30">
        <f t="shared" ref="U27:V27" si="25">SUM(C27+G27+I27+K27+M27+O27+Q27+S27)</f>
        <v>41</v>
      </c>
      <c r="V27" s="31">
        <f t="shared" si="25"/>
        <v>11803686</v>
      </c>
      <c r="W27" s="51">
        <f>U27-'Non-Residential - New Const'!U14</f>
        <v>0</v>
      </c>
      <c r="X27" s="52">
        <f>W27/'Non-Residential - New Const'!U14</f>
        <v>0</v>
      </c>
      <c r="Y27" s="53">
        <f>V27-'Non-Residential - New Const'!V14</f>
        <v>-17031587</v>
      </c>
      <c r="Z27" s="52">
        <f>Y27/'Non-Residential - New Const'!V14</f>
        <v>-0.5906511445</v>
      </c>
      <c r="AA27" s="53">
        <f t="shared" si="18"/>
        <v>-51490901</v>
      </c>
      <c r="AB27" s="38"/>
      <c r="AC27" s="35"/>
      <c r="AD27" s="35"/>
      <c r="AE27" s="36"/>
      <c r="AF27" s="36"/>
      <c r="AG27" s="36"/>
      <c r="AH27" s="36"/>
      <c r="AI27" s="36"/>
      <c r="AJ27" s="36"/>
      <c r="AK27" s="36"/>
      <c r="AL27" s="36"/>
      <c r="AM27" s="36"/>
      <c r="AN27" s="36"/>
      <c r="AO27" s="36"/>
      <c r="AP27" s="36"/>
      <c r="AQ27" s="36"/>
    </row>
    <row r="28" ht="12.75" customHeight="1">
      <c r="A28" s="15" t="s">
        <v>29</v>
      </c>
      <c r="B28" s="24">
        <v>2005.0</v>
      </c>
      <c r="C28" s="25">
        <v>0.0</v>
      </c>
      <c r="D28" s="26">
        <v>0.0</v>
      </c>
      <c r="E28" s="27"/>
      <c r="F28" s="28"/>
      <c r="G28" s="25">
        <v>15.0</v>
      </c>
      <c r="H28" s="26">
        <v>8935324.0</v>
      </c>
      <c r="I28" s="25">
        <v>10.0</v>
      </c>
      <c r="J28" s="26">
        <v>1.254144E7</v>
      </c>
      <c r="K28" s="25">
        <v>0.0</v>
      </c>
      <c r="L28" s="26">
        <v>0.0</v>
      </c>
      <c r="M28" s="25">
        <v>0.0</v>
      </c>
      <c r="N28" s="26">
        <v>0.0</v>
      </c>
      <c r="O28" s="25">
        <v>0.0</v>
      </c>
      <c r="P28" s="26">
        <v>0.0</v>
      </c>
      <c r="Q28" s="25">
        <v>0.0</v>
      </c>
      <c r="R28" s="26">
        <v>0.0</v>
      </c>
      <c r="S28" s="29">
        <v>0.0</v>
      </c>
      <c r="T28" s="29">
        <v>0.0</v>
      </c>
      <c r="U28" s="30">
        <f t="shared" ref="U28:V28" si="26">SUM(C28+G28+I28+K28+M28+O28+Q28+S28)</f>
        <v>25</v>
      </c>
      <c r="V28" s="31">
        <f t="shared" si="26"/>
        <v>21476764</v>
      </c>
      <c r="W28" s="51">
        <f>U28-'Non-Residential - New Const'!U15</f>
        <v>-24</v>
      </c>
      <c r="X28" s="52">
        <f>W28/'Non-Residential - New Const'!U15</f>
        <v>-0.4897959184</v>
      </c>
      <c r="Y28" s="53">
        <f>V28-'Non-Residential - New Const'!V15</f>
        <v>-1137828</v>
      </c>
      <c r="Z28" s="52">
        <f>Y28/'Non-Residential - New Const'!V15</f>
        <v>-0.05031388583</v>
      </c>
      <c r="AA28" s="53">
        <f t="shared" si="18"/>
        <v>-52628729</v>
      </c>
      <c r="AB28" s="38"/>
      <c r="AC28" s="35"/>
      <c r="AD28" s="35"/>
      <c r="AE28" s="36"/>
      <c r="AF28" s="36"/>
      <c r="AG28" s="36"/>
      <c r="AH28" s="36"/>
      <c r="AI28" s="36"/>
      <c r="AJ28" s="36"/>
      <c r="AK28" s="36"/>
      <c r="AL28" s="36"/>
      <c r="AM28" s="36"/>
      <c r="AN28" s="36"/>
      <c r="AO28" s="36"/>
      <c r="AP28" s="36"/>
      <c r="AQ28" s="36"/>
    </row>
    <row r="29" ht="12.75" customHeight="1">
      <c r="A29" s="15" t="s">
        <v>30</v>
      </c>
      <c r="B29" s="24">
        <v>2005.0</v>
      </c>
      <c r="C29" s="25">
        <v>0.0</v>
      </c>
      <c r="D29" s="26">
        <v>0.0</v>
      </c>
      <c r="E29" s="27"/>
      <c r="F29" s="28"/>
      <c r="G29" s="25">
        <v>18.0</v>
      </c>
      <c r="H29" s="26">
        <v>3622149.0</v>
      </c>
      <c r="I29" s="25">
        <v>5.0</v>
      </c>
      <c r="J29" s="26">
        <v>2430000.0</v>
      </c>
      <c r="K29" s="25">
        <v>0.0</v>
      </c>
      <c r="L29" s="26">
        <v>0.0</v>
      </c>
      <c r="M29" s="25">
        <v>1.0</v>
      </c>
      <c r="N29" s="26">
        <v>40000.0</v>
      </c>
      <c r="O29" s="25">
        <v>0.0</v>
      </c>
      <c r="P29" s="26">
        <v>0.0</v>
      </c>
      <c r="Q29" s="25">
        <v>0.0</v>
      </c>
      <c r="R29" s="26">
        <v>0.0</v>
      </c>
      <c r="S29" s="29">
        <v>2.0</v>
      </c>
      <c r="T29" s="29">
        <v>2329869.0</v>
      </c>
      <c r="U29" s="30">
        <f t="shared" ref="U29:V29" si="27">SUM(C29+G29+I29+K29+M29+O29+Q29+S29)</f>
        <v>26</v>
      </c>
      <c r="V29" s="31">
        <f t="shared" si="27"/>
        <v>8422018</v>
      </c>
      <c r="W29" s="51">
        <f>U29-'Non-Residential - New Const'!U16</f>
        <v>1</v>
      </c>
      <c r="X29" s="52">
        <f>W29/'Non-Residential - New Const'!U16</f>
        <v>0.04</v>
      </c>
      <c r="Y29" s="53">
        <f>V29-'Non-Residential - New Const'!V16</f>
        <v>-3708506</v>
      </c>
      <c r="Z29" s="52">
        <f>Y29/'Non-Residential - New Const'!V16</f>
        <v>-0.3057168841</v>
      </c>
      <c r="AA29" s="53">
        <f t="shared" si="18"/>
        <v>-56337235</v>
      </c>
      <c r="AB29" s="38"/>
      <c r="AC29" s="35"/>
      <c r="AD29" s="35"/>
      <c r="AE29" s="36"/>
      <c r="AF29" s="36"/>
      <c r="AG29" s="36"/>
      <c r="AH29" s="36"/>
      <c r="AI29" s="36"/>
      <c r="AJ29" s="36"/>
      <c r="AK29" s="36"/>
      <c r="AL29" s="36"/>
      <c r="AM29" s="36"/>
      <c r="AN29" s="36"/>
      <c r="AO29" s="36"/>
      <c r="AP29" s="36"/>
      <c r="AQ29" s="36"/>
    </row>
    <row r="30" ht="12.75" customHeight="1">
      <c r="A30" s="23" t="s">
        <v>31</v>
      </c>
      <c r="B30" s="40">
        <v>2005.0</v>
      </c>
      <c r="C30" s="41">
        <f t="shared" ref="C30:D30" si="28">SUM(C18:C29)</f>
        <v>2</v>
      </c>
      <c r="D30" s="42">
        <f t="shared" si="28"/>
        <v>1180240</v>
      </c>
      <c r="E30" s="43"/>
      <c r="F30" s="44"/>
      <c r="G30" s="41">
        <f t="shared" ref="G30:W30" si="29">SUM(G18:G29)</f>
        <v>276</v>
      </c>
      <c r="H30" s="42">
        <f t="shared" si="29"/>
        <v>87512372</v>
      </c>
      <c r="I30" s="41">
        <f t="shared" si="29"/>
        <v>84</v>
      </c>
      <c r="J30" s="42">
        <f t="shared" si="29"/>
        <v>69033184</v>
      </c>
      <c r="K30" s="41">
        <f t="shared" si="29"/>
        <v>2</v>
      </c>
      <c r="L30" s="42">
        <f t="shared" si="29"/>
        <v>2787200</v>
      </c>
      <c r="M30" s="41">
        <f t="shared" si="29"/>
        <v>13</v>
      </c>
      <c r="N30" s="42">
        <f t="shared" si="29"/>
        <v>5000616</v>
      </c>
      <c r="O30" s="41">
        <f t="shared" si="29"/>
        <v>0</v>
      </c>
      <c r="P30" s="42">
        <f t="shared" si="29"/>
        <v>0</v>
      </c>
      <c r="Q30" s="41">
        <f t="shared" si="29"/>
        <v>0</v>
      </c>
      <c r="R30" s="42">
        <f t="shared" si="29"/>
        <v>0</v>
      </c>
      <c r="S30" s="45">
        <f t="shared" si="29"/>
        <v>24</v>
      </c>
      <c r="T30" s="45">
        <f t="shared" si="29"/>
        <v>30456198</v>
      </c>
      <c r="U30" s="46">
        <f t="shared" si="29"/>
        <v>401</v>
      </c>
      <c r="V30" s="47">
        <f t="shared" si="29"/>
        <v>195969810</v>
      </c>
      <c r="W30" s="54">
        <f t="shared" si="29"/>
        <v>-56</v>
      </c>
      <c r="X30" s="55">
        <f>W30/'Non-Residential - New Const'!U17</f>
        <v>-0.1225382932</v>
      </c>
      <c r="Y30" s="56">
        <f>SUM(Y18:Y29)</f>
        <v>-56337235</v>
      </c>
      <c r="Z30" s="55">
        <f>Y30/'Non-Residential - New Const'!V17</f>
        <v>-0.2232883945</v>
      </c>
      <c r="AA30" s="56">
        <f t="shared" ref="AA30:AA31" si="31">Y30</f>
        <v>-56337235</v>
      </c>
      <c r="AB30" s="38"/>
      <c r="AC30" s="37"/>
      <c r="AD30" s="37"/>
      <c r="AE30" s="15"/>
      <c r="AF30" s="15"/>
      <c r="AG30" s="15"/>
      <c r="AH30" s="15"/>
      <c r="AI30" s="15"/>
      <c r="AJ30" s="15"/>
      <c r="AK30" s="15"/>
      <c r="AL30" s="15"/>
      <c r="AM30" s="15"/>
      <c r="AN30" s="15"/>
      <c r="AO30" s="15"/>
      <c r="AP30" s="15"/>
      <c r="AQ30" s="15"/>
    </row>
    <row r="31" ht="12.75" customHeight="1">
      <c r="A31" s="15" t="s">
        <v>19</v>
      </c>
      <c r="B31" s="24">
        <v>2006.0</v>
      </c>
      <c r="C31" s="25">
        <v>0.0</v>
      </c>
      <c r="D31" s="26">
        <v>0.0</v>
      </c>
      <c r="E31" s="27"/>
      <c r="F31" s="28"/>
      <c r="G31" s="25">
        <v>9.0</v>
      </c>
      <c r="H31" s="26">
        <v>6496700.0</v>
      </c>
      <c r="I31" s="25">
        <v>4.0</v>
      </c>
      <c r="J31" s="26">
        <v>4965336.0</v>
      </c>
      <c r="K31" s="25">
        <v>0.0</v>
      </c>
      <c r="L31" s="26">
        <v>0.0</v>
      </c>
      <c r="M31" s="25">
        <v>2.0</v>
      </c>
      <c r="N31" s="26">
        <v>578360.0</v>
      </c>
      <c r="O31" s="25">
        <v>0.0</v>
      </c>
      <c r="P31" s="26">
        <v>0.0</v>
      </c>
      <c r="Q31" s="25">
        <v>0.0</v>
      </c>
      <c r="R31" s="26">
        <v>0.0</v>
      </c>
      <c r="S31" s="29">
        <v>4.0</v>
      </c>
      <c r="T31" s="29">
        <v>607775.0</v>
      </c>
      <c r="U31" s="30">
        <f t="shared" ref="U31:V31" si="30">SUM(C31+G31+I31+K31+M31+O31+Q31+S31)</f>
        <v>19</v>
      </c>
      <c r="V31" s="31">
        <f t="shared" si="30"/>
        <v>12648171</v>
      </c>
      <c r="W31" s="51">
        <f>U31-'Non-Residential - New Const'!U18</f>
        <v>1</v>
      </c>
      <c r="X31" s="52">
        <f>W31/'Non-Residential - New Const'!U18</f>
        <v>0.05555555556</v>
      </c>
      <c r="Y31" s="53">
        <f>V31-'Non-Residential - New Const'!V18</f>
        <v>279413</v>
      </c>
      <c r="Z31" s="52">
        <f>Y31/'Non-Residential - New Const'!V18</f>
        <v>0.02259022288</v>
      </c>
      <c r="AA31" s="53">
        <f t="shared" si="31"/>
        <v>279413</v>
      </c>
      <c r="AB31" s="38"/>
      <c r="AC31" s="35"/>
      <c r="AD31" s="35"/>
      <c r="AE31" s="36"/>
      <c r="AF31" s="37"/>
      <c r="AG31" s="37"/>
      <c r="AH31" s="37"/>
      <c r="AI31" s="37"/>
      <c r="AJ31" s="37"/>
      <c r="AK31" s="37"/>
      <c r="AL31" s="37"/>
      <c r="AM31" s="37"/>
      <c r="AN31" s="37"/>
      <c r="AO31" s="37"/>
      <c r="AP31" s="37"/>
      <c r="AQ31" s="37"/>
    </row>
    <row r="32" ht="12.75" customHeight="1">
      <c r="A32" s="15" t="s">
        <v>20</v>
      </c>
      <c r="B32" s="24">
        <v>2006.0</v>
      </c>
      <c r="C32" s="25">
        <v>1.0</v>
      </c>
      <c r="D32" s="26">
        <v>200000.0</v>
      </c>
      <c r="E32" s="27"/>
      <c r="F32" s="28"/>
      <c r="G32" s="25">
        <v>19.0</v>
      </c>
      <c r="H32" s="26">
        <v>6161196.0</v>
      </c>
      <c r="I32" s="25">
        <v>4.0</v>
      </c>
      <c r="J32" s="26">
        <v>5748000.0</v>
      </c>
      <c r="K32" s="25">
        <v>0.0</v>
      </c>
      <c r="L32" s="26">
        <v>0.0</v>
      </c>
      <c r="M32" s="25">
        <v>0.0</v>
      </c>
      <c r="N32" s="26">
        <v>0.0</v>
      </c>
      <c r="O32" s="25">
        <v>0.0</v>
      </c>
      <c r="P32" s="26">
        <v>0.0</v>
      </c>
      <c r="Q32" s="25">
        <v>0.0</v>
      </c>
      <c r="R32" s="26">
        <v>0.0</v>
      </c>
      <c r="S32" s="29">
        <v>1.0</v>
      </c>
      <c r="T32" s="29">
        <v>478224.0</v>
      </c>
      <c r="U32" s="30">
        <f t="shared" ref="U32:V32" si="32">SUM(C32+G32+I32+K32+M32+O32+Q32+S32)</f>
        <v>25</v>
      </c>
      <c r="V32" s="31">
        <f t="shared" si="32"/>
        <v>12587420</v>
      </c>
      <c r="W32" s="51">
        <f>U32-'Non-Residential - New Const'!U19</f>
        <v>8</v>
      </c>
      <c r="X32" s="52">
        <f>W32/'Non-Residential - New Const'!U19</f>
        <v>0.4705882353</v>
      </c>
      <c r="Y32" s="53">
        <f>V32-'Non-Residential - New Const'!V19</f>
        <v>-2245801</v>
      </c>
      <c r="Z32" s="52">
        <f>Y32/'Non-Residential - New Const'!V19</f>
        <v>-0.1514034612</v>
      </c>
      <c r="AA32" s="53">
        <f t="shared" ref="AA32:AA42" si="34">AA31+Y32</f>
        <v>-1966388</v>
      </c>
      <c r="AB32" s="38"/>
      <c r="AC32" s="35"/>
      <c r="AD32" s="35"/>
      <c r="AE32" s="36"/>
      <c r="AF32" s="37"/>
      <c r="AG32" s="37"/>
      <c r="AH32" s="37"/>
      <c r="AI32" s="37"/>
      <c r="AJ32" s="37"/>
      <c r="AK32" s="37"/>
      <c r="AL32" s="37"/>
      <c r="AM32" s="37"/>
      <c r="AN32" s="37"/>
      <c r="AO32" s="37"/>
      <c r="AP32" s="37"/>
      <c r="AQ32" s="37"/>
    </row>
    <row r="33" ht="12.75" customHeight="1">
      <c r="A33" s="15" t="s">
        <v>21</v>
      </c>
      <c r="B33" s="24">
        <v>2006.0</v>
      </c>
      <c r="C33" s="25">
        <v>0.0</v>
      </c>
      <c r="D33" s="26">
        <v>0.0</v>
      </c>
      <c r="E33" s="27"/>
      <c r="F33" s="28"/>
      <c r="G33" s="25">
        <v>21.0</v>
      </c>
      <c r="H33" s="26">
        <v>1.7629999E7</v>
      </c>
      <c r="I33" s="25">
        <v>5.0</v>
      </c>
      <c r="J33" s="26">
        <v>2.099599E7</v>
      </c>
      <c r="K33" s="25">
        <v>0.0</v>
      </c>
      <c r="L33" s="26">
        <v>0.0</v>
      </c>
      <c r="M33" s="25">
        <v>0.0</v>
      </c>
      <c r="N33" s="26">
        <v>0.0</v>
      </c>
      <c r="O33" s="25">
        <v>0.0</v>
      </c>
      <c r="P33" s="26">
        <v>0.0</v>
      </c>
      <c r="Q33" s="25">
        <v>0.0</v>
      </c>
      <c r="R33" s="26">
        <v>0.0</v>
      </c>
      <c r="S33" s="29">
        <v>2.0</v>
      </c>
      <c r="T33" s="29">
        <v>4118192.0</v>
      </c>
      <c r="U33" s="30">
        <f t="shared" ref="U33:V33" si="33">SUM(C33+G33+I33+K33+M33+O33+Q33+S33)</f>
        <v>28</v>
      </c>
      <c r="V33" s="31">
        <f t="shared" si="33"/>
        <v>42744181</v>
      </c>
      <c r="W33" s="51">
        <f>U33-'Non-Residential - New Const'!U20</f>
        <v>-5</v>
      </c>
      <c r="X33" s="52">
        <f>W33/'Non-Residential - New Const'!U20</f>
        <v>-0.1515151515</v>
      </c>
      <c r="Y33" s="53">
        <f>V33-'Non-Residential - New Const'!V20</f>
        <v>27892641</v>
      </c>
      <c r="Z33" s="52">
        <f>Y33/'Non-Residential - New Const'!V20</f>
        <v>1.878097558</v>
      </c>
      <c r="AA33" s="53">
        <f t="shared" si="34"/>
        <v>25926253</v>
      </c>
      <c r="AB33" s="38"/>
      <c r="AC33" s="35"/>
      <c r="AD33" s="35"/>
      <c r="AE33" s="38"/>
      <c r="AF33" s="39"/>
      <c r="AG33" s="39"/>
      <c r="AH33" s="39"/>
      <c r="AI33" s="39"/>
      <c r="AJ33" s="39"/>
      <c r="AK33" s="39"/>
      <c r="AL33" s="39"/>
      <c r="AM33" s="39"/>
      <c r="AN33" s="39"/>
      <c r="AO33" s="39"/>
      <c r="AP33" s="39"/>
      <c r="AQ33" s="39"/>
    </row>
    <row r="34" ht="12.75" customHeight="1">
      <c r="A34" s="15" t="s">
        <v>22</v>
      </c>
      <c r="B34" s="24">
        <v>2006.0</v>
      </c>
      <c r="C34" s="25">
        <v>0.0</v>
      </c>
      <c r="D34" s="26">
        <v>0.0</v>
      </c>
      <c r="E34" s="27"/>
      <c r="F34" s="28"/>
      <c r="G34" s="25">
        <v>33.0</v>
      </c>
      <c r="H34" s="26">
        <v>1.6584308E7</v>
      </c>
      <c r="I34" s="25">
        <v>3.0</v>
      </c>
      <c r="J34" s="26">
        <v>8053900.0</v>
      </c>
      <c r="K34" s="25">
        <v>0.0</v>
      </c>
      <c r="L34" s="26">
        <v>0.0</v>
      </c>
      <c r="M34" s="25">
        <v>1.0</v>
      </c>
      <c r="N34" s="26">
        <v>90000.0</v>
      </c>
      <c r="O34" s="25">
        <v>0.0</v>
      </c>
      <c r="P34" s="26">
        <v>0.0</v>
      </c>
      <c r="Q34" s="25">
        <v>0.0</v>
      </c>
      <c r="R34" s="26">
        <v>0.0</v>
      </c>
      <c r="S34" s="29">
        <v>0.0</v>
      </c>
      <c r="T34" s="29">
        <v>0.0</v>
      </c>
      <c r="U34" s="30">
        <f t="shared" ref="U34:V34" si="35">SUM(C34+G34+I34+K34+M34+O34+Q34+S34)</f>
        <v>37</v>
      </c>
      <c r="V34" s="31">
        <f t="shared" si="35"/>
        <v>24728208</v>
      </c>
      <c r="W34" s="51">
        <f>U34-'Non-Residential - New Const'!U21</f>
        <v>6</v>
      </c>
      <c r="X34" s="52">
        <f>W34/'Non-Residential - New Const'!U21</f>
        <v>0.1935483871</v>
      </c>
      <c r="Y34" s="53">
        <f>V34-'Non-Residential - New Const'!V21</f>
        <v>-3403683</v>
      </c>
      <c r="Z34" s="52">
        <f>Y34/'Non-Residential - New Const'!V21</f>
        <v>-0.1209901958</v>
      </c>
      <c r="AA34" s="53">
        <f t="shared" si="34"/>
        <v>22522570</v>
      </c>
      <c r="AB34" s="38"/>
      <c r="AC34" s="35"/>
      <c r="AD34" s="35"/>
      <c r="AE34" s="36"/>
      <c r="AF34" s="15"/>
      <c r="AG34" s="15"/>
      <c r="AH34" s="15"/>
      <c r="AI34" s="15"/>
      <c r="AJ34" s="15"/>
      <c r="AK34" s="15"/>
      <c r="AL34" s="15"/>
      <c r="AM34" s="15"/>
      <c r="AN34" s="15"/>
      <c r="AO34" s="15"/>
      <c r="AP34" s="15"/>
      <c r="AQ34" s="15"/>
    </row>
    <row r="35" ht="12.75" customHeight="1">
      <c r="A35" s="15" t="s">
        <v>23</v>
      </c>
      <c r="B35" s="24">
        <v>2006.0</v>
      </c>
      <c r="C35" s="25">
        <v>0.0</v>
      </c>
      <c r="D35" s="26">
        <v>0.0</v>
      </c>
      <c r="E35" s="27"/>
      <c r="F35" s="28"/>
      <c r="G35" s="25">
        <v>19.0</v>
      </c>
      <c r="H35" s="26">
        <v>8669020.0</v>
      </c>
      <c r="I35" s="25">
        <v>9.0</v>
      </c>
      <c r="J35" s="26">
        <v>9869462.0</v>
      </c>
      <c r="K35" s="25">
        <v>0.0</v>
      </c>
      <c r="L35" s="26">
        <v>0.0</v>
      </c>
      <c r="M35" s="25">
        <v>1.0</v>
      </c>
      <c r="N35" s="26">
        <v>200000.0</v>
      </c>
      <c r="O35" s="25">
        <v>0.0</v>
      </c>
      <c r="P35" s="26">
        <v>0.0</v>
      </c>
      <c r="Q35" s="25">
        <v>0.0</v>
      </c>
      <c r="R35" s="26">
        <v>0.0</v>
      </c>
      <c r="S35" s="29">
        <v>2.0</v>
      </c>
      <c r="T35" s="29">
        <v>8621309.0</v>
      </c>
      <c r="U35" s="30">
        <f t="shared" ref="U35:V35" si="36">SUM(C35+G35+I35+K35+M35+O35+Q35+S35)</f>
        <v>31</v>
      </c>
      <c r="V35" s="31">
        <f t="shared" si="36"/>
        <v>27359791</v>
      </c>
      <c r="W35" s="51">
        <f>U35-'Non-Residential - New Const'!U22</f>
        <v>-2</v>
      </c>
      <c r="X35" s="52">
        <f>W35/'Non-Residential - New Const'!U22</f>
        <v>-0.06060606061</v>
      </c>
      <c r="Y35" s="53">
        <f>V35-'Non-Residential - New Const'!V22</f>
        <v>17307469</v>
      </c>
      <c r="Z35" s="52">
        <f>Y35/'Non-Residential - New Const'!V22</f>
        <v>1.72173842</v>
      </c>
      <c r="AA35" s="53">
        <f t="shared" si="34"/>
        <v>39830039</v>
      </c>
      <c r="AB35" s="38"/>
      <c r="AC35" s="35"/>
      <c r="AD35" s="35"/>
      <c r="AE35" s="36"/>
      <c r="AF35" s="15"/>
      <c r="AG35" s="15"/>
      <c r="AH35" s="15"/>
      <c r="AI35" s="15"/>
      <c r="AJ35" s="15"/>
      <c r="AK35" s="15"/>
      <c r="AL35" s="15"/>
      <c r="AM35" s="15"/>
      <c r="AN35" s="15"/>
      <c r="AO35" s="15"/>
      <c r="AP35" s="15"/>
      <c r="AQ35" s="15"/>
    </row>
    <row r="36" ht="12.75" customHeight="1">
      <c r="A36" s="15" t="s">
        <v>24</v>
      </c>
      <c r="B36" s="24">
        <v>2006.0</v>
      </c>
      <c r="C36" s="25">
        <v>0.0</v>
      </c>
      <c r="D36" s="26">
        <v>0.0</v>
      </c>
      <c r="E36" s="27"/>
      <c r="F36" s="28"/>
      <c r="G36" s="25">
        <v>39.0</v>
      </c>
      <c r="H36" s="26">
        <v>1.7725427E7</v>
      </c>
      <c r="I36" s="25">
        <v>12.0</v>
      </c>
      <c r="J36" s="26">
        <v>1.8268569E7</v>
      </c>
      <c r="K36" s="25">
        <v>0.0</v>
      </c>
      <c r="L36" s="26">
        <v>0.0</v>
      </c>
      <c r="M36" s="25">
        <v>1.0</v>
      </c>
      <c r="N36" s="26">
        <v>52500.0</v>
      </c>
      <c r="O36" s="25">
        <v>0.0</v>
      </c>
      <c r="P36" s="26">
        <v>0.0</v>
      </c>
      <c r="Q36" s="25">
        <v>0.0</v>
      </c>
      <c r="R36" s="26">
        <v>0.0</v>
      </c>
      <c r="S36" s="29">
        <v>0.0</v>
      </c>
      <c r="T36" s="29">
        <v>0.0</v>
      </c>
      <c r="U36" s="30">
        <f t="shared" ref="U36:V36" si="37">SUM(C36+G36+I36+K36+M36+O36+Q36+S36)</f>
        <v>52</v>
      </c>
      <c r="V36" s="31">
        <f t="shared" si="37"/>
        <v>36046496</v>
      </c>
      <c r="W36" s="51">
        <f>U36-'Non-Residential - New Const'!U23</f>
        <v>10</v>
      </c>
      <c r="X36" s="52">
        <f>W36/'Non-Residential - New Const'!U23</f>
        <v>0.2380952381</v>
      </c>
      <c r="Y36" s="53">
        <f>V36-'Non-Residential - New Const'!V23</f>
        <v>25060949</v>
      </c>
      <c r="Z36" s="52">
        <f>Y36/'Non-Residential - New Const'!V23</f>
        <v>2.281265466</v>
      </c>
      <c r="AA36" s="53">
        <f t="shared" si="34"/>
        <v>64890988</v>
      </c>
      <c r="AB36" s="38"/>
      <c r="AC36" s="35"/>
      <c r="AD36" s="35"/>
      <c r="AE36" s="36"/>
      <c r="AF36" s="36"/>
      <c r="AG36" s="36"/>
      <c r="AH36" s="36"/>
      <c r="AI36" s="36"/>
      <c r="AJ36" s="36"/>
      <c r="AK36" s="36"/>
      <c r="AL36" s="36"/>
      <c r="AM36" s="36"/>
      <c r="AN36" s="36"/>
      <c r="AO36" s="36"/>
      <c r="AP36" s="36"/>
      <c r="AQ36" s="36"/>
    </row>
    <row r="37" ht="12.75" customHeight="1">
      <c r="A37" s="15" t="s">
        <v>25</v>
      </c>
      <c r="B37" s="24">
        <v>2006.0</v>
      </c>
      <c r="C37" s="25">
        <v>2.0</v>
      </c>
      <c r="D37" s="26">
        <v>95000.0</v>
      </c>
      <c r="E37" s="27"/>
      <c r="F37" s="28"/>
      <c r="G37" s="25">
        <v>13.0</v>
      </c>
      <c r="H37" s="26">
        <v>3508182.0</v>
      </c>
      <c r="I37" s="25">
        <v>10.0</v>
      </c>
      <c r="J37" s="26">
        <v>2.7314688E7</v>
      </c>
      <c r="K37" s="25">
        <v>0.0</v>
      </c>
      <c r="L37" s="26">
        <v>0.0</v>
      </c>
      <c r="M37" s="25">
        <v>0.0</v>
      </c>
      <c r="N37" s="26">
        <v>0.0</v>
      </c>
      <c r="O37" s="25">
        <v>0.0</v>
      </c>
      <c r="P37" s="26">
        <v>0.0</v>
      </c>
      <c r="Q37" s="25">
        <v>0.0</v>
      </c>
      <c r="R37" s="26">
        <v>0.0</v>
      </c>
      <c r="S37" s="29">
        <v>1.0</v>
      </c>
      <c r="T37" s="29">
        <v>1595199.0</v>
      </c>
      <c r="U37" s="30">
        <f t="shared" ref="U37:V37" si="38">SUM(C37+G37+I37+K37+M37+O37+Q37+S37)</f>
        <v>26</v>
      </c>
      <c r="V37" s="31">
        <f t="shared" si="38"/>
        <v>32513069</v>
      </c>
      <c r="W37" s="51">
        <f>U37-'Non-Residential - New Const'!U24</f>
        <v>-7</v>
      </c>
      <c r="X37" s="52">
        <f>W37/'Non-Residential - New Const'!U24</f>
        <v>-0.2121212121</v>
      </c>
      <c r="Y37" s="53">
        <f>V37-'Non-Residential - New Const'!V24</f>
        <v>14848679</v>
      </c>
      <c r="Z37" s="52">
        <f>Y37/'Non-Residential - New Const'!V24</f>
        <v>0.8405995905</v>
      </c>
      <c r="AA37" s="53">
        <f t="shared" si="34"/>
        <v>79739667</v>
      </c>
      <c r="AB37" s="38"/>
      <c r="AC37" s="35"/>
      <c r="AD37" s="35"/>
      <c r="AE37" s="36"/>
      <c r="AF37" s="36"/>
      <c r="AG37" s="36"/>
      <c r="AH37" s="36"/>
      <c r="AI37" s="36"/>
      <c r="AJ37" s="36"/>
      <c r="AK37" s="36"/>
      <c r="AL37" s="36"/>
      <c r="AM37" s="36"/>
      <c r="AN37" s="36"/>
      <c r="AO37" s="36"/>
      <c r="AP37" s="36"/>
      <c r="AQ37" s="36"/>
    </row>
    <row r="38" ht="12.75" customHeight="1">
      <c r="A38" s="15" t="s">
        <v>26</v>
      </c>
      <c r="B38" s="24">
        <v>2006.0</v>
      </c>
      <c r="C38" s="25">
        <v>0.0</v>
      </c>
      <c r="D38" s="26">
        <v>0.0</v>
      </c>
      <c r="E38" s="27"/>
      <c r="F38" s="28"/>
      <c r="G38" s="25">
        <v>15.0</v>
      </c>
      <c r="H38" s="26">
        <v>4945490.0</v>
      </c>
      <c r="I38" s="25">
        <v>9.0</v>
      </c>
      <c r="J38" s="26">
        <v>6636815.0</v>
      </c>
      <c r="K38" s="25">
        <v>0.0</v>
      </c>
      <c r="L38" s="26">
        <v>0.0</v>
      </c>
      <c r="M38" s="25">
        <v>1.0</v>
      </c>
      <c r="N38" s="26">
        <v>2.7572E7</v>
      </c>
      <c r="O38" s="25">
        <v>0.0</v>
      </c>
      <c r="P38" s="26">
        <v>0.0</v>
      </c>
      <c r="Q38" s="25">
        <v>0.0</v>
      </c>
      <c r="R38" s="26">
        <v>0.0</v>
      </c>
      <c r="S38" s="29">
        <v>2.0</v>
      </c>
      <c r="T38" s="29">
        <v>425182.0</v>
      </c>
      <c r="U38" s="30">
        <f t="shared" ref="U38:V38" si="39">SUM(C38+G38+I38+K38+M38+O38+Q38+S38)</f>
        <v>27</v>
      </c>
      <c r="V38" s="31">
        <f t="shared" si="39"/>
        <v>39579487</v>
      </c>
      <c r="W38" s="51">
        <f>U38-'Non-Residential - New Const'!U25</f>
        <v>-22</v>
      </c>
      <c r="X38" s="52">
        <f>W38/'Non-Residential - New Const'!U25</f>
        <v>-0.4489795918</v>
      </c>
      <c r="Y38" s="53">
        <f>V38-'Non-Residential - New Const'!V25</f>
        <v>15947959</v>
      </c>
      <c r="Z38" s="52">
        <f>Y38/'Non-Residential - New Const'!V25</f>
        <v>0.6748594082</v>
      </c>
      <c r="AA38" s="53">
        <f t="shared" si="34"/>
        <v>95687626</v>
      </c>
      <c r="AB38" s="38"/>
      <c r="AC38" s="35"/>
      <c r="AD38" s="35"/>
      <c r="AE38" s="36"/>
      <c r="AF38" s="36"/>
      <c r="AG38" s="36"/>
      <c r="AH38" s="36"/>
      <c r="AI38" s="36"/>
      <c r="AJ38" s="36"/>
      <c r="AK38" s="36"/>
      <c r="AL38" s="36"/>
      <c r="AM38" s="36"/>
      <c r="AN38" s="36"/>
      <c r="AO38" s="36"/>
      <c r="AP38" s="36"/>
      <c r="AQ38" s="36"/>
    </row>
    <row r="39" ht="12.75" customHeight="1">
      <c r="A39" s="15" t="s">
        <v>27</v>
      </c>
      <c r="B39" s="24">
        <v>2006.0</v>
      </c>
      <c r="C39" s="25">
        <v>0.0</v>
      </c>
      <c r="D39" s="26">
        <v>0.0</v>
      </c>
      <c r="E39" s="27"/>
      <c r="F39" s="28"/>
      <c r="G39" s="25">
        <v>19.0</v>
      </c>
      <c r="H39" s="26">
        <v>1.0038533E7</v>
      </c>
      <c r="I39" s="25">
        <v>8.0</v>
      </c>
      <c r="J39" s="26">
        <v>1.328564E7</v>
      </c>
      <c r="K39" s="25">
        <v>0.0</v>
      </c>
      <c r="L39" s="26">
        <v>0.0</v>
      </c>
      <c r="M39" s="25">
        <v>1.0</v>
      </c>
      <c r="N39" s="26">
        <v>3000.0</v>
      </c>
      <c r="O39" s="25">
        <v>0.0</v>
      </c>
      <c r="P39" s="26">
        <v>0.0</v>
      </c>
      <c r="Q39" s="25">
        <v>0.0</v>
      </c>
      <c r="R39" s="26">
        <v>0.0</v>
      </c>
      <c r="S39" s="29">
        <v>0.0</v>
      </c>
      <c r="T39" s="29">
        <v>0.0</v>
      </c>
      <c r="U39" s="30">
        <f t="shared" ref="U39:V39" si="40">SUM(C39+G39+I39+K39+M39+O39+Q39+S39)</f>
        <v>28</v>
      </c>
      <c r="V39" s="31">
        <f t="shared" si="40"/>
        <v>23327173</v>
      </c>
      <c r="W39" s="51">
        <f>U39-'Non-Residential - New Const'!U26</f>
        <v>-25</v>
      </c>
      <c r="X39" s="52">
        <f>W39/'Non-Residential - New Const'!U26</f>
        <v>-0.4716981132</v>
      </c>
      <c r="Y39" s="53">
        <f>V39-'Non-Residential - New Const'!V26</f>
        <v>1579028</v>
      </c>
      <c r="Z39" s="52">
        <f>Y39/'Non-Residential - New Const'!V26</f>
        <v>0.07260518081</v>
      </c>
      <c r="AA39" s="53">
        <f t="shared" si="34"/>
        <v>97266654</v>
      </c>
      <c r="AB39" s="38"/>
      <c r="AC39" s="35"/>
      <c r="AD39" s="35"/>
      <c r="AE39" s="36"/>
      <c r="AF39" s="36"/>
      <c r="AG39" s="36"/>
      <c r="AH39" s="36"/>
      <c r="AI39" s="36"/>
      <c r="AJ39" s="36"/>
      <c r="AK39" s="36"/>
      <c r="AL39" s="36"/>
      <c r="AM39" s="36"/>
      <c r="AN39" s="36"/>
      <c r="AO39" s="36"/>
      <c r="AP39" s="36"/>
      <c r="AQ39" s="36"/>
    </row>
    <row r="40" ht="12.75" customHeight="1">
      <c r="A40" s="15" t="s">
        <v>28</v>
      </c>
      <c r="B40" s="24">
        <v>2006.0</v>
      </c>
      <c r="C40" s="25">
        <v>0.0</v>
      </c>
      <c r="D40" s="26">
        <v>0.0</v>
      </c>
      <c r="E40" s="27"/>
      <c r="F40" s="28"/>
      <c r="G40" s="25">
        <v>18.0</v>
      </c>
      <c r="H40" s="26">
        <v>2587116.0</v>
      </c>
      <c r="I40" s="25">
        <v>14.0</v>
      </c>
      <c r="J40" s="26">
        <v>7655900.0</v>
      </c>
      <c r="K40" s="25">
        <v>1.0</v>
      </c>
      <c r="L40" s="26">
        <v>300000.0</v>
      </c>
      <c r="M40" s="25">
        <v>0.0</v>
      </c>
      <c r="N40" s="26">
        <v>0.0</v>
      </c>
      <c r="O40" s="25">
        <v>0.0</v>
      </c>
      <c r="P40" s="26">
        <v>0.0</v>
      </c>
      <c r="Q40" s="25">
        <v>0.0</v>
      </c>
      <c r="R40" s="26">
        <v>0.0</v>
      </c>
      <c r="S40" s="29">
        <v>2.0</v>
      </c>
      <c r="T40" s="29">
        <v>571628.0</v>
      </c>
      <c r="U40" s="30">
        <f t="shared" ref="U40:V40" si="41">SUM(C40+G40+I40+K40+M40+O40+Q40+S40)</f>
        <v>35</v>
      </c>
      <c r="V40" s="31">
        <f t="shared" si="41"/>
        <v>11114644</v>
      </c>
      <c r="W40" s="51">
        <f>U40-'Non-Residential - New Const'!U27</f>
        <v>-6</v>
      </c>
      <c r="X40" s="52">
        <f>W40/'Non-Residential - New Const'!U27</f>
        <v>-0.1463414634</v>
      </c>
      <c r="Y40" s="53">
        <f>V40-'Non-Residential - New Const'!V27</f>
        <v>-689042</v>
      </c>
      <c r="Z40" s="52">
        <f>Y40/'Non-Residential - New Const'!V27</f>
        <v>-0.05837515502</v>
      </c>
      <c r="AA40" s="53">
        <f t="shared" si="34"/>
        <v>96577612</v>
      </c>
      <c r="AB40" s="38"/>
      <c r="AC40" s="35"/>
      <c r="AD40" s="35"/>
      <c r="AE40" s="36"/>
      <c r="AF40" s="36"/>
      <c r="AG40" s="36"/>
      <c r="AH40" s="36"/>
      <c r="AI40" s="36"/>
      <c r="AJ40" s="36"/>
      <c r="AK40" s="36"/>
      <c r="AL40" s="36"/>
      <c r="AM40" s="36"/>
      <c r="AN40" s="36"/>
      <c r="AO40" s="36"/>
      <c r="AP40" s="36"/>
      <c r="AQ40" s="36"/>
    </row>
    <row r="41" ht="12.75" customHeight="1">
      <c r="A41" s="15" t="s">
        <v>29</v>
      </c>
      <c r="B41" s="24">
        <v>2006.0</v>
      </c>
      <c r="C41" s="25">
        <v>0.0</v>
      </c>
      <c r="D41" s="26">
        <v>0.0</v>
      </c>
      <c r="E41" s="27"/>
      <c r="F41" s="28"/>
      <c r="G41" s="25">
        <v>25.0</v>
      </c>
      <c r="H41" s="26">
        <v>1.7342889E7</v>
      </c>
      <c r="I41" s="25">
        <v>9.0</v>
      </c>
      <c r="J41" s="26">
        <v>4813980.0</v>
      </c>
      <c r="K41" s="25">
        <v>1.0</v>
      </c>
      <c r="L41" s="26">
        <v>470000.0</v>
      </c>
      <c r="M41" s="25">
        <v>0.0</v>
      </c>
      <c r="N41" s="26">
        <v>0.0</v>
      </c>
      <c r="O41" s="25">
        <v>0.0</v>
      </c>
      <c r="P41" s="26">
        <v>0.0</v>
      </c>
      <c r="Q41" s="25">
        <v>0.0</v>
      </c>
      <c r="R41" s="26">
        <v>0.0</v>
      </c>
      <c r="S41" s="29">
        <v>1.0</v>
      </c>
      <c r="T41" s="29">
        <v>116736.0</v>
      </c>
      <c r="U41" s="30">
        <f t="shared" ref="U41:V41" si="42">SUM(C41+G41+I41+K41+M41+O41+Q41+S41)</f>
        <v>36</v>
      </c>
      <c r="V41" s="31">
        <f t="shared" si="42"/>
        <v>22743605</v>
      </c>
      <c r="W41" s="51">
        <f>U41-'Non-Residential - New Const'!U28</f>
        <v>11</v>
      </c>
      <c r="X41" s="52">
        <f>W41/'Non-Residential - New Const'!U28</f>
        <v>0.44</v>
      </c>
      <c r="Y41" s="53">
        <f>V41-'Non-Residential - New Const'!V28</f>
        <v>1266841</v>
      </c>
      <c r="Z41" s="52">
        <f>Y41/'Non-Residential - New Const'!V28</f>
        <v>0.05898658662</v>
      </c>
      <c r="AA41" s="53">
        <f t="shared" si="34"/>
        <v>97844453</v>
      </c>
      <c r="AB41" s="38"/>
      <c r="AC41" s="35"/>
      <c r="AD41" s="35"/>
      <c r="AE41" s="36"/>
      <c r="AF41" s="36"/>
      <c r="AG41" s="36"/>
      <c r="AH41" s="36"/>
      <c r="AI41" s="36"/>
      <c r="AJ41" s="36"/>
      <c r="AK41" s="36"/>
      <c r="AL41" s="36"/>
      <c r="AM41" s="36"/>
      <c r="AN41" s="36"/>
      <c r="AO41" s="36"/>
      <c r="AP41" s="36"/>
      <c r="AQ41" s="36"/>
    </row>
    <row r="42" ht="12.75" customHeight="1">
      <c r="A42" s="15" t="s">
        <v>30</v>
      </c>
      <c r="B42" s="24">
        <v>2006.0</v>
      </c>
      <c r="C42" s="25">
        <v>0.0</v>
      </c>
      <c r="D42" s="26">
        <v>0.0</v>
      </c>
      <c r="E42" s="27"/>
      <c r="F42" s="28"/>
      <c r="G42" s="25">
        <v>14.0</v>
      </c>
      <c r="H42" s="26">
        <v>6087041.0</v>
      </c>
      <c r="I42" s="25">
        <v>5.0</v>
      </c>
      <c r="J42" s="26">
        <v>2290000.0</v>
      </c>
      <c r="K42" s="25">
        <v>0.0</v>
      </c>
      <c r="L42" s="26">
        <v>0.0</v>
      </c>
      <c r="M42" s="25">
        <v>0.0</v>
      </c>
      <c r="N42" s="26">
        <v>0.0</v>
      </c>
      <c r="O42" s="25">
        <v>0.0</v>
      </c>
      <c r="P42" s="26">
        <v>0.0</v>
      </c>
      <c r="Q42" s="25">
        <v>0.0</v>
      </c>
      <c r="R42" s="26">
        <v>0.0</v>
      </c>
      <c r="S42" s="29">
        <v>0.0</v>
      </c>
      <c r="T42" s="29">
        <v>0.0</v>
      </c>
      <c r="U42" s="30">
        <f t="shared" ref="U42:V42" si="43">SUM(C42+G42+I42+K42+M42+O42+Q42+S42)</f>
        <v>19</v>
      </c>
      <c r="V42" s="31">
        <f t="shared" si="43"/>
        <v>8377041</v>
      </c>
      <c r="W42" s="51">
        <f>U42-'Non-Residential - New Const'!U29</f>
        <v>-7</v>
      </c>
      <c r="X42" s="52">
        <f>W42/'Non-Residential - New Const'!U29</f>
        <v>-0.2692307692</v>
      </c>
      <c r="Y42" s="53">
        <f>V42-'Non-Residential - New Const'!V29</f>
        <v>-44977</v>
      </c>
      <c r="Z42" s="52">
        <f>Y42/'Non-Residential - New Const'!V29</f>
        <v>-0.005340406539</v>
      </c>
      <c r="AA42" s="53">
        <f t="shared" si="34"/>
        <v>97799476</v>
      </c>
      <c r="AB42" s="38"/>
      <c r="AC42" s="35"/>
      <c r="AD42" s="35"/>
      <c r="AE42" s="36"/>
      <c r="AF42" s="36"/>
      <c r="AG42" s="36"/>
      <c r="AH42" s="36"/>
      <c r="AI42" s="36"/>
      <c r="AJ42" s="36"/>
      <c r="AK42" s="36"/>
      <c r="AL42" s="36"/>
      <c r="AM42" s="36"/>
      <c r="AN42" s="36"/>
      <c r="AO42" s="36"/>
      <c r="AP42" s="36"/>
      <c r="AQ42" s="36"/>
    </row>
    <row r="43" ht="12.75" customHeight="1">
      <c r="A43" s="23" t="s">
        <v>31</v>
      </c>
      <c r="B43" s="40">
        <v>2006.0</v>
      </c>
      <c r="C43" s="41">
        <f t="shared" ref="C43:D43" si="44">SUM(C31:C42)</f>
        <v>3</v>
      </c>
      <c r="D43" s="42">
        <f t="shared" si="44"/>
        <v>295000</v>
      </c>
      <c r="E43" s="43"/>
      <c r="F43" s="44"/>
      <c r="G43" s="41">
        <f t="shared" ref="G43:W43" si="45">SUM(G31:G42)</f>
        <v>244</v>
      </c>
      <c r="H43" s="42">
        <f t="shared" si="45"/>
        <v>117775901</v>
      </c>
      <c r="I43" s="41">
        <f t="shared" si="45"/>
        <v>92</v>
      </c>
      <c r="J43" s="42">
        <f t="shared" si="45"/>
        <v>129898280</v>
      </c>
      <c r="K43" s="41">
        <f t="shared" si="45"/>
        <v>2</v>
      </c>
      <c r="L43" s="42">
        <f t="shared" si="45"/>
        <v>770000</v>
      </c>
      <c r="M43" s="41">
        <f t="shared" si="45"/>
        <v>7</v>
      </c>
      <c r="N43" s="42">
        <f t="shared" si="45"/>
        <v>28495860</v>
      </c>
      <c r="O43" s="41">
        <f t="shared" si="45"/>
        <v>0</v>
      </c>
      <c r="P43" s="42">
        <f t="shared" si="45"/>
        <v>0</v>
      </c>
      <c r="Q43" s="41">
        <f t="shared" si="45"/>
        <v>0</v>
      </c>
      <c r="R43" s="42">
        <f t="shared" si="45"/>
        <v>0</v>
      </c>
      <c r="S43" s="45">
        <f t="shared" si="45"/>
        <v>15</v>
      </c>
      <c r="T43" s="45">
        <f t="shared" si="45"/>
        <v>16534245</v>
      </c>
      <c r="U43" s="46">
        <f t="shared" si="45"/>
        <v>363</v>
      </c>
      <c r="V43" s="47">
        <f t="shared" si="45"/>
        <v>293769286</v>
      </c>
      <c r="W43" s="54">
        <f t="shared" si="45"/>
        <v>-38</v>
      </c>
      <c r="X43" s="55">
        <f>W43/'Non-Residential - New Const'!U30</f>
        <v>-0.09476309227</v>
      </c>
      <c r="Y43" s="56">
        <f>SUM(Y31:Y42)</f>
        <v>97799476</v>
      </c>
      <c r="Z43" s="55">
        <f>Y43/'Non-Residential - New Const'!V30</f>
        <v>0.4990537879</v>
      </c>
      <c r="AA43" s="56">
        <f t="shared" ref="AA43:AA44" si="47">Y43</f>
        <v>97799476</v>
      </c>
      <c r="AB43" s="38"/>
      <c r="AC43" s="36"/>
      <c r="AD43" s="36"/>
      <c r="AE43" s="36"/>
      <c r="AF43" s="36"/>
      <c r="AG43" s="36"/>
      <c r="AH43" s="36"/>
      <c r="AI43" s="36"/>
      <c r="AJ43" s="36"/>
      <c r="AK43" s="36"/>
      <c r="AL43" s="36"/>
      <c r="AM43" s="36"/>
      <c r="AN43" s="36"/>
      <c r="AO43" s="36"/>
      <c r="AP43" s="36"/>
      <c r="AQ43" s="36"/>
    </row>
    <row r="44" ht="12.75" customHeight="1">
      <c r="A44" s="15" t="s">
        <v>19</v>
      </c>
      <c r="B44" s="24">
        <v>2007.0</v>
      </c>
      <c r="C44" s="25">
        <v>0.0</v>
      </c>
      <c r="D44" s="26">
        <v>0.0</v>
      </c>
      <c r="E44" s="27"/>
      <c r="F44" s="28"/>
      <c r="G44" s="25">
        <v>5.0</v>
      </c>
      <c r="H44" s="26">
        <v>1825464.0</v>
      </c>
      <c r="I44" s="25">
        <v>19.0</v>
      </c>
      <c r="J44" s="26">
        <v>1.5167194E7</v>
      </c>
      <c r="K44" s="25">
        <v>0.0</v>
      </c>
      <c r="L44" s="26">
        <v>0.0</v>
      </c>
      <c r="M44" s="25">
        <v>0.0</v>
      </c>
      <c r="N44" s="26">
        <v>0.0</v>
      </c>
      <c r="O44" s="25">
        <v>0.0</v>
      </c>
      <c r="P44" s="26">
        <v>0.0</v>
      </c>
      <c r="Q44" s="25">
        <v>0.0</v>
      </c>
      <c r="R44" s="26">
        <v>0.0</v>
      </c>
      <c r="S44" s="29">
        <v>1.0</v>
      </c>
      <c r="T44" s="29">
        <v>1036341.0</v>
      </c>
      <c r="U44" s="30">
        <f t="shared" ref="U44:V44" si="46">SUM(C44+G44+I44+K44+M44+O44+Q44+S44)</f>
        <v>25</v>
      </c>
      <c r="V44" s="31">
        <f t="shared" si="46"/>
        <v>18028999</v>
      </c>
      <c r="W44" s="51">
        <f>U44-'Non-Residential - New Const'!U31</f>
        <v>6</v>
      </c>
      <c r="X44" s="52">
        <f>W44/'Non-Residential - New Const'!U31</f>
        <v>0.3157894737</v>
      </c>
      <c r="Y44" s="53">
        <f>V44-'Non-Residential - New Const'!V31</f>
        <v>5380828</v>
      </c>
      <c r="Z44" s="52">
        <f>Y44/'Non-Residential - New Const'!V31</f>
        <v>0.4254234071</v>
      </c>
      <c r="AA44" s="53">
        <f t="shared" si="47"/>
        <v>5380828</v>
      </c>
      <c r="AB44" s="38"/>
      <c r="AC44" s="35"/>
      <c r="AD44" s="35"/>
      <c r="AE44" s="36"/>
      <c r="AF44" s="37"/>
      <c r="AG44" s="37"/>
      <c r="AH44" s="37"/>
      <c r="AI44" s="37"/>
      <c r="AJ44" s="37"/>
      <c r="AK44" s="37"/>
      <c r="AL44" s="37"/>
      <c r="AM44" s="37"/>
      <c r="AN44" s="37"/>
      <c r="AO44" s="37"/>
      <c r="AP44" s="37"/>
      <c r="AQ44" s="37"/>
    </row>
    <row r="45" ht="12.75" customHeight="1">
      <c r="A45" s="15" t="s">
        <v>20</v>
      </c>
      <c r="B45" s="24">
        <v>2007.0</v>
      </c>
      <c r="C45" s="25">
        <v>0.0</v>
      </c>
      <c r="D45" s="26">
        <v>0.0</v>
      </c>
      <c r="E45" s="27"/>
      <c r="F45" s="28"/>
      <c r="G45" s="25">
        <v>6.0</v>
      </c>
      <c r="H45" s="26">
        <v>1.212651E7</v>
      </c>
      <c r="I45" s="25">
        <v>2.0</v>
      </c>
      <c r="J45" s="26">
        <v>5.7059286E7</v>
      </c>
      <c r="K45" s="25">
        <v>0.0</v>
      </c>
      <c r="L45" s="26">
        <v>0.0</v>
      </c>
      <c r="M45" s="25">
        <v>0.0</v>
      </c>
      <c r="N45" s="26">
        <v>0.0</v>
      </c>
      <c r="O45" s="25">
        <v>0.0</v>
      </c>
      <c r="P45" s="26">
        <v>0.0</v>
      </c>
      <c r="Q45" s="25">
        <v>0.0</v>
      </c>
      <c r="R45" s="26">
        <v>0.0</v>
      </c>
      <c r="S45" s="29">
        <v>1.0</v>
      </c>
      <c r="T45" s="29">
        <v>2754131.0</v>
      </c>
      <c r="U45" s="30">
        <f t="shared" ref="U45:V45" si="48">SUM(C45+G45+I45+K45+M45+O45+Q45+S45)</f>
        <v>9</v>
      </c>
      <c r="V45" s="31">
        <f t="shared" si="48"/>
        <v>71939927</v>
      </c>
      <c r="W45" s="51">
        <f>U45-'Non-Residential - New Const'!U32</f>
        <v>-16</v>
      </c>
      <c r="X45" s="52">
        <f>W45/'Non-Residential - New Const'!U32</f>
        <v>-0.64</v>
      </c>
      <c r="Y45" s="53">
        <f>V45-'Non-Residential - New Const'!V32</f>
        <v>59352507</v>
      </c>
      <c r="Z45" s="52">
        <f>Y45/'Non-Residential - New Const'!V32</f>
        <v>4.715224168</v>
      </c>
      <c r="AA45" s="53">
        <f t="shared" ref="AA45:AA55" si="50">AA44+Y45</f>
        <v>64733335</v>
      </c>
      <c r="AB45" s="38"/>
      <c r="AC45" s="35"/>
      <c r="AD45" s="35"/>
      <c r="AE45" s="36"/>
      <c r="AF45" s="37"/>
      <c r="AG45" s="37"/>
      <c r="AH45" s="37"/>
      <c r="AI45" s="37"/>
      <c r="AJ45" s="37"/>
      <c r="AK45" s="37"/>
      <c r="AL45" s="37"/>
      <c r="AM45" s="37"/>
      <c r="AN45" s="37"/>
      <c r="AO45" s="37"/>
      <c r="AP45" s="37"/>
      <c r="AQ45" s="37"/>
    </row>
    <row r="46" ht="12.75" customHeight="1">
      <c r="A46" s="15" t="s">
        <v>21</v>
      </c>
      <c r="B46" s="24">
        <v>2007.0</v>
      </c>
      <c r="C46" s="25">
        <v>0.0</v>
      </c>
      <c r="D46" s="26">
        <v>0.0</v>
      </c>
      <c r="E46" s="27"/>
      <c r="F46" s="28"/>
      <c r="G46" s="25">
        <v>1.0</v>
      </c>
      <c r="H46" s="26">
        <v>128700.0</v>
      </c>
      <c r="I46" s="25">
        <v>28.0</v>
      </c>
      <c r="J46" s="26">
        <v>1.4078272E7</v>
      </c>
      <c r="K46" s="25">
        <v>1.0</v>
      </c>
      <c r="L46" s="26">
        <v>136000.0</v>
      </c>
      <c r="M46" s="25">
        <v>1.0</v>
      </c>
      <c r="N46" s="26">
        <v>337500.0</v>
      </c>
      <c r="O46" s="25">
        <v>0.0</v>
      </c>
      <c r="P46" s="26">
        <v>0.0</v>
      </c>
      <c r="Q46" s="25">
        <v>0.0</v>
      </c>
      <c r="R46" s="26">
        <v>0.0</v>
      </c>
      <c r="S46" s="29">
        <v>2.0</v>
      </c>
      <c r="T46" s="29">
        <v>7742302.0</v>
      </c>
      <c r="U46" s="30">
        <f t="shared" ref="U46:V46" si="49">SUM(C46+G46+I46+K46+M46+O46+Q46+S46)</f>
        <v>33</v>
      </c>
      <c r="V46" s="31">
        <f t="shared" si="49"/>
        <v>22422774</v>
      </c>
      <c r="W46" s="51">
        <f>U46-'Non-Residential - New Const'!U33</f>
        <v>5</v>
      </c>
      <c r="X46" s="52">
        <f>W46/'Non-Residential - New Const'!U33</f>
        <v>0.1785714286</v>
      </c>
      <c r="Y46" s="53">
        <f>V46-'Non-Residential - New Const'!V33</f>
        <v>-20321407</v>
      </c>
      <c r="Z46" s="52">
        <f>Y46/'Non-Residential - New Const'!V33</f>
        <v>-0.4754192623</v>
      </c>
      <c r="AA46" s="53">
        <f t="shared" si="50"/>
        <v>44411928</v>
      </c>
      <c r="AB46" s="38"/>
      <c r="AC46" s="35"/>
      <c r="AD46" s="35"/>
      <c r="AE46" s="38"/>
      <c r="AF46" s="39"/>
      <c r="AG46" s="39"/>
      <c r="AH46" s="39"/>
      <c r="AI46" s="39"/>
      <c r="AJ46" s="39"/>
      <c r="AK46" s="39"/>
      <c r="AL46" s="39"/>
      <c r="AM46" s="39"/>
      <c r="AN46" s="39"/>
      <c r="AO46" s="39"/>
      <c r="AP46" s="39"/>
      <c r="AQ46" s="39"/>
    </row>
    <row r="47" ht="12.75" customHeight="1">
      <c r="A47" s="15" t="s">
        <v>22</v>
      </c>
      <c r="B47" s="24">
        <v>2007.0</v>
      </c>
      <c r="C47" s="25">
        <v>0.0</v>
      </c>
      <c r="D47" s="26">
        <v>0.0</v>
      </c>
      <c r="E47" s="27"/>
      <c r="F47" s="28"/>
      <c r="G47" s="25">
        <v>19.0</v>
      </c>
      <c r="H47" s="26">
        <v>6251728.0</v>
      </c>
      <c r="I47" s="25">
        <v>12.0</v>
      </c>
      <c r="J47" s="26">
        <v>3.2802397E7</v>
      </c>
      <c r="K47" s="25">
        <v>0.0</v>
      </c>
      <c r="L47" s="26">
        <v>0.0</v>
      </c>
      <c r="M47" s="25">
        <v>2.0</v>
      </c>
      <c r="N47" s="26">
        <v>419530.0</v>
      </c>
      <c r="O47" s="25">
        <v>0.0</v>
      </c>
      <c r="P47" s="26">
        <v>0.0</v>
      </c>
      <c r="Q47" s="25">
        <v>0.0</v>
      </c>
      <c r="R47" s="26">
        <v>0.0</v>
      </c>
      <c r="S47" s="29">
        <v>3.0</v>
      </c>
      <c r="T47" s="29">
        <v>4446066.0</v>
      </c>
      <c r="U47" s="30">
        <f t="shared" ref="U47:V47" si="51">SUM(C47+G47+I47+K47+M47+O47+Q47+S47)</f>
        <v>36</v>
      </c>
      <c r="V47" s="31">
        <f t="shared" si="51"/>
        <v>43919721</v>
      </c>
      <c r="W47" s="51">
        <f>U47-'Non-Residential - New Const'!U34</f>
        <v>-1</v>
      </c>
      <c r="X47" s="52">
        <f>W47/'Non-Residential - New Const'!U34</f>
        <v>-0.02702702703</v>
      </c>
      <c r="Y47" s="53">
        <f>V47-'Non-Residential - New Const'!V34</f>
        <v>19191513</v>
      </c>
      <c r="Z47" s="52">
        <f>Y47/'Non-Residential - New Const'!V34</f>
        <v>0.7760980092</v>
      </c>
      <c r="AA47" s="53">
        <f t="shared" si="50"/>
        <v>63603441</v>
      </c>
      <c r="AB47" s="38"/>
      <c r="AC47" s="35"/>
      <c r="AD47" s="35"/>
      <c r="AE47" s="36"/>
      <c r="AF47" s="15"/>
      <c r="AG47" s="15"/>
      <c r="AH47" s="15"/>
      <c r="AI47" s="15"/>
      <c r="AJ47" s="15"/>
      <c r="AK47" s="15"/>
      <c r="AL47" s="15"/>
      <c r="AM47" s="15"/>
      <c r="AN47" s="15"/>
      <c r="AO47" s="15"/>
      <c r="AP47" s="15"/>
      <c r="AQ47" s="15"/>
    </row>
    <row r="48" ht="12.75" customHeight="1">
      <c r="A48" s="15" t="s">
        <v>23</v>
      </c>
      <c r="B48" s="24">
        <v>2007.0</v>
      </c>
      <c r="C48" s="25">
        <v>0.0</v>
      </c>
      <c r="D48" s="26">
        <v>0.0</v>
      </c>
      <c r="E48" s="27"/>
      <c r="F48" s="28"/>
      <c r="G48" s="25">
        <v>12.0</v>
      </c>
      <c r="H48" s="26">
        <v>1.535888E7</v>
      </c>
      <c r="I48" s="25">
        <v>13.0</v>
      </c>
      <c r="J48" s="26">
        <v>1.8022555E7</v>
      </c>
      <c r="K48" s="25">
        <v>0.0</v>
      </c>
      <c r="L48" s="26">
        <v>0.0</v>
      </c>
      <c r="M48" s="25">
        <v>2.0</v>
      </c>
      <c r="N48" s="26">
        <v>4094900.0</v>
      </c>
      <c r="O48" s="25">
        <v>0.0</v>
      </c>
      <c r="P48" s="26">
        <v>0.0</v>
      </c>
      <c r="Q48" s="25">
        <v>0.0</v>
      </c>
      <c r="R48" s="26">
        <v>0.0</v>
      </c>
      <c r="S48" s="29">
        <v>1.0</v>
      </c>
      <c r="T48" s="29">
        <v>1840404.0</v>
      </c>
      <c r="U48" s="30">
        <f t="shared" ref="U48:V48" si="52">SUM(C48+G48+I48+K48+M48+O48+Q48+S48)</f>
        <v>28</v>
      </c>
      <c r="V48" s="31">
        <f t="shared" si="52"/>
        <v>39316739</v>
      </c>
      <c r="W48" s="51">
        <f>U48-'Non-Residential - New Const'!U35</f>
        <v>-3</v>
      </c>
      <c r="X48" s="52">
        <f>W48/'Non-Residential - New Const'!U35</f>
        <v>-0.09677419355</v>
      </c>
      <c r="Y48" s="53">
        <f>V48-'Non-Residential - New Const'!V35</f>
        <v>11956948</v>
      </c>
      <c r="Z48" s="52">
        <f>Y48/'Non-Residential - New Const'!V35</f>
        <v>0.4370262916</v>
      </c>
      <c r="AA48" s="53">
        <f t="shared" si="50"/>
        <v>75560389</v>
      </c>
      <c r="AB48" s="38"/>
      <c r="AC48" s="35"/>
      <c r="AD48" s="35"/>
      <c r="AE48" s="36"/>
      <c r="AF48" s="15"/>
      <c r="AG48" s="15"/>
      <c r="AH48" s="15"/>
      <c r="AI48" s="15"/>
      <c r="AJ48" s="15"/>
      <c r="AK48" s="15"/>
      <c r="AL48" s="15"/>
      <c r="AM48" s="15"/>
      <c r="AN48" s="15"/>
      <c r="AO48" s="15"/>
      <c r="AP48" s="15"/>
      <c r="AQ48" s="15"/>
    </row>
    <row r="49" ht="12.75" customHeight="1">
      <c r="A49" s="15" t="s">
        <v>24</v>
      </c>
      <c r="B49" s="24">
        <v>2007.0</v>
      </c>
      <c r="C49" s="25">
        <v>0.0</v>
      </c>
      <c r="D49" s="26">
        <v>0.0</v>
      </c>
      <c r="E49" s="27"/>
      <c r="F49" s="28"/>
      <c r="G49" s="25">
        <v>18.0</v>
      </c>
      <c r="H49" s="26">
        <v>1.4616672E7</v>
      </c>
      <c r="I49" s="25">
        <v>6.0</v>
      </c>
      <c r="J49" s="26">
        <v>2317580.0</v>
      </c>
      <c r="K49" s="25">
        <v>2.0</v>
      </c>
      <c r="L49" s="26">
        <v>540000.0</v>
      </c>
      <c r="M49" s="25">
        <v>1.0</v>
      </c>
      <c r="N49" s="26">
        <v>25000.0</v>
      </c>
      <c r="O49" s="25">
        <v>0.0</v>
      </c>
      <c r="P49" s="26">
        <v>0.0</v>
      </c>
      <c r="Q49" s="25">
        <v>0.0</v>
      </c>
      <c r="R49" s="26">
        <v>0.0</v>
      </c>
      <c r="S49" s="29">
        <v>0.0</v>
      </c>
      <c r="T49" s="29">
        <v>0.0</v>
      </c>
      <c r="U49" s="30">
        <f t="shared" ref="U49:V49" si="53">SUM(C49+G49+I49+K49+M49+O49+Q49+S49)</f>
        <v>27</v>
      </c>
      <c r="V49" s="31">
        <f t="shared" si="53"/>
        <v>17499252</v>
      </c>
      <c r="W49" s="51">
        <f>U49-'Non-Residential - New Const'!U36</f>
        <v>-25</v>
      </c>
      <c r="X49" s="52">
        <f>W49/'Non-Residential - New Const'!U36</f>
        <v>-0.4807692308</v>
      </c>
      <c r="Y49" s="53">
        <f>V49-'Non-Residential - New Const'!V36</f>
        <v>-18547244</v>
      </c>
      <c r="Z49" s="52">
        <f>Y49/'Non-Residential - New Const'!V36</f>
        <v>-0.5145366695</v>
      </c>
      <c r="AA49" s="53">
        <f t="shared" si="50"/>
        <v>57013145</v>
      </c>
      <c r="AB49" s="38"/>
      <c r="AC49" s="35"/>
      <c r="AD49" s="35"/>
      <c r="AE49" s="36"/>
      <c r="AF49" s="36"/>
      <c r="AG49" s="36"/>
      <c r="AH49" s="36"/>
      <c r="AI49" s="36"/>
      <c r="AJ49" s="36"/>
      <c r="AK49" s="36"/>
      <c r="AL49" s="36"/>
      <c r="AM49" s="36"/>
      <c r="AN49" s="36"/>
      <c r="AO49" s="36"/>
      <c r="AP49" s="36"/>
      <c r="AQ49" s="36"/>
    </row>
    <row r="50" ht="12.75" customHeight="1">
      <c r="A50" s="15" t="s">
        <v>25</v>
      </c>
      <c r="B50" s="24">
        <v>2007.0</v>
      </c>
      <c r="C50" s="25">
        <v>0.0</v>
      </c>
      <c r="D50" s="26">
        <v>0.0</v>
      </c>
      <c r="E50" s="27"/>
      <c r="F50" s="28"/>
      <c r="G50" s="25">
        <v>6.0</v>
      </c>
      <c r="H50" s="26">
        <v>5906260.0</v>
      </c>
      <c r="I50" s="25">
        <v>10.0</v>
      </c>
      <c r="J50" s="26">
        <v>5014655.0</v>
      </c>
      <c r="K50" s="25">
        <v>0.0</v>
      </c>
      <c r="L50" s="26">
        <v>0.0</v>
      </c>
      <c r="M50" s="25">
        <v>0.0</v>
      </c>
      <c r="N50" s="26">
        <v>0.0</v>
      </c>
      <c r="O50" s="25">
        <v>0.0</v>
      </c>
      <c r="P50" s="26">
        <v>0.0</v>
      </c>
      <c r="Q50" s="25">
        <v>0.0</v>
      </c>
      <c r="R50" s="26">
        <v>0.0</v>
      </c>
      <c r="S50" s="29">
        <v>1.0</v>
      </c>
      <c r="T50" s="29">
        <v>1.037214E7</v>
      </c>
      <c r="U50" s="30">
        <f t="shared" ref="U50:V50" si="54">SUM(C50+G50+I50+K50+M50+O50+Q50+S50)</f>
        <v>17</v>
      </c>
      <c r="V50" s="31">
        <f t="shared" si="54"/>
        <v>21293055</v>
      </c>
      <c r="W50" s="51">
        <f>U50-'Non-Residential - New Const'!U37</f>
        <v>-9</v>
      </c>
      <c r="X50" s="52">
        <f>W50/'Non-Residential - New Const'!U37</f>
        <v>-0.3461538462</v>
      </c>
      <c r="Y50" s="53">
        <f>V50-'Non-Residential - New Const'!V37</f>
        <v>-11220014</v>
      </c>
      <c r="Z50" s="52">
        <f>Y50/'Non-Residential - New Const'!V37</f>
        <v>-0.3450924304</v>
      </c>
      <c r="AA50" s="53">
        <f t="shared" si="50"/>
        <v>45793131</v>
      </c>
      <c r="AB50" s="38"/>
      <c r="AC50" s="35"/>
      <c r="AD50" s="35"/>
      <c r="AE50" s="36"/>
      <c r="AF50" s="36"/>
      <c r="AG50" s="36"/>
      <c r="AH50" s="36"/>
      <c r="AI50" s="36"/>
      <c r="AJ50" s="36"/>
      <c r="AK50" s="36"/>
      <c r="AL50" s="36"/>
      <c r="AM50" s="36"/>
      <c r="AN50" s="36"/>
      <c r="AO50" s="36"/>
      <c r="AP50" s="36"/>
      <c r="AQ50" s="36"/>
    </row>
    <row r="51" ht="12.75" customHeight="1">
      <c r="A51" s="15" t="s">
        <v>26</v>
      </c>
      <c r="B51" s="24">
        <v>2007.0</v>
      </c>
      <c r="C51" s="25">
        <v>0.0</v>
      </c>
      <c r="D51" s="26">
        <v>0.0</v>
      </c>
      <c r="E51" s="27"/>
      <c r="F51" s="28"/>
      <c r="G51" s="25">
        <v>11.0</v>
      </c>
      <c r="H51" s="26">
        <v>1.056144E7</v>
      </c>
      <c r="I51" s="25">
        <v>11.0</v>
      </c>
      <c r="J51" s="26">
        <v>5497950.0</v>
      </c>
      <c r="K51" s="25">
        <v>0.0</v>
      </c>
      <c r="L51" s="26">
        <v>0.0</v>
      </c>
      <c r="M51" s="25">
        <v>0.0</v>
      </c>
      <c r="N51" s="26">
        <v>0.0</v>
      </c>
      <c r="O51" s="25">
        <v>0.0</v>
      </c>
      <c r="P51" s="26">
        <v>0.0</v>
      </c>
      <c r="Q51" s="25">
        <v>0.0</v>
      </c>
      <c r="R51" s="26">
        <v>0.0</v>
      </c>
      <c r="S51" s="29">
        <v>3.0</v>
      </c>
      <c r="T51" s="29">
        <v>1823989.0</v>
      </c>
      <c r="U51" s="30">
        <f t="shared" ref="U51:V51" si="55">SUM(C51+G51+I51+K51+M51+O51+Q51+S51)</f>
        <v>25</v>
      </c>
      <c r="V51" s="31">
        <f t="shared" si="55"/>
        <v>17883379</v>
      </c>
      <c r="W51" s="51">
        <f>U51-'Non-Residential - New Const'!U38</f>
        <v>-2</v>
      </c>
      <c r="X51" s="52">
        <f>W51/'Non-Residential - New Const'!U38</f>
        <v>-0.07407407407</v>
      </c>
      <c r="Y51" s="53">
        <f>V51-'Non-Residential - New Const'!V38</f>
        <v>-21696108</v>
      </c>
      <c r="Z51" s="52">
        <f>Y51/'Non-Residential - New Const'!V38</f>
        <v>-0.5481654676</v>
      </c>
      <c r="AA51" s="53">
        <f t="shared" si="50"/>
        <v>24097023</v>
      </c>
      <c r="AB51" s="38"/>
      <c r="AC51" s="35"/>
      <c r="AD51" s="35"/>
      <c r="AE51" s="36"/>
      <c r="AF51" s="36"/>
      <c r="AG51" s="36"/>
      <c r="AH51" s="36"/>
      <c r="AI51" s="36"/>
      <c r="AJ51" s="36"/>
      <c r="AK51" s="36"/>
      <c r="AL51" s="36"/>
      <c r="AM51" s="36"/>
      <c r="AN51" s="36"/>
      <c r="AO51" s="36"/>
      <c r="AP51" s="36"/>
      <c r="AQ51" s="36"/>
    </row>
    <row r="52" ht="12.75" customHeight="1">
      <c r="A52" s="15" t="s">
        <v>27</v>
      </c>
      <c r="B52" s="24">
        <v>2007.0</v>
      </c>
      <c r="C52" s="25">
        <v>0.0</v>
      </c>
      <c r="D52" s="26">
        <v>0.0</v>
      </c>
      <c r="E52" s="27"/>
      <c r="F52" s="28"/>
      <c r="G52" s="25">
        <v>5.0</v>
      </c>
      <c r="H52" s="26">
        <v>8699479.0</v>
      </c>
      <c r="I52" s="25">
        <v>9.0</v>
      </c>
      <c r="J52" s="26">
        <v>1137104.0</v>
      </c>
      <c r="K52" s="25">
        <v>0.0</v>
      </c>
      <c r="L52" s="26">
        <v>0.0</v>
      </c>
      <c r="M52" s="25">
        <v>1.0</v>
      </c>
      <c r="N52" s="26">
        <v>408000.0</v>
      </c>
      <c r="O52" s="25">
        <v>0.0</v>
      </c>
      <c r="P52" s="26">
        <v>0.0</v>
      </c>
      <c r="Q52" s="25">
        <v>0.0</v>
      </c>
      <c r="R52" s="26">
        <v>0.0</v>
      </c>
      <c r="S52" s="29">
        <v>5.0</v>
      </c>
      <c r="T52" s="29">
        <v>2294574.0</v>
      </c>
      <c r="U52" s="30">
        <f t="shared" ref="U52:V52" si="56">SUM(C52+G52+I52+K52+M52+O52+Q52+S52)</f>
        <v>20</v>
      </c>
      <c r="V52" s="31">
        <f t="shared" si="56"/>
        <v>12539157</v>
      </c>
      <c r="W52" s="51">
        <f>U52-'Non-Residential - New Const'!U39</f>
        <v>-8</v>
      </c>
      <c r="X52" s="52">
        <f>W52/'Non-Residential - New Const'!U39</f>
        <v>-0.2857142857</v>
      </c>
      <c r="Y52" s="53">
        <f>V52-'Non-Residential - New Const'!V39</f>
        <v>-10788016</v>
      </c>
      <c r="Z52" s="52">
        <f>Y52/'Non-Residential - New Const'!V39</f>
        <v>-0.4624656404</v>
      </c>
      <c r="AA52" s="53">
        <f t="shared" si="50"/>
        <v>13309007</v>
      </c>
      <c r="AB52" s="38"/>
      <c r="AC52" s="35"/>
      <c r="AD52" s="35"/>
      <c r="AE52" s="36"/>
      <c r="AF52" s="36"/>
      <c r="AG52" s="36"/>
      <c r="AH52" s="36"/>
      <c r="AI52" s="36"/>
      <c r="AJ52" s="36"/>
      <c r="AK52" s="36"/>
      <c r="AL52" s="36"/>
      <c r="AM52" s="36"/>
      <c r="AN52" s="36"/>
      <c r="AO52" s="36"/>
      <c r="AP52" s="36"/>
      <c r="AQ52" s="36"/>
    </row>
    <row r="53" ht="12.75" customHeight="1">
      <c r="A53" s="15" t="s">
        <v>28</v>
      </c>
      <c r="B53" s="24">
        <v>2007.0</v>
      </c>
      <c r="C53" s="25">
        <v>0.0</v>
      </c>
      <c r="D53" s="26">
        <v>0.0</v>
      </c>
      <c r="E53" s="27"/>
      <c r="F53" s="28"/>
      <c r="G53" s="25">
        <v>7.0</v>
      </c>
      <c r="H53" s="26">
        <v>7.0861195E7</v>
      </c>
      <c r="I53" s="25">
        <v>25.0</v>
      </c>
      <c r="J53" s="26">
        <v>2.1197764E7</v>
      </c>
      <c r="K53" s="25">
        <v>0.0</v>
      </c>
      <c r="L53" s="26">
        <v>0.0</v>
      </c>
      <c r="M53" s="25">
        <v>3.0</v>
      </c>
      <c r="N53" s="26">
        <v>1026200.0</v>
      </c>
      <c r="O53" s="25">
        <v>0.0</v>
      </c>
      <c r="P53" s="26">
        <v>0.0</v>
      </c>
      <c r="Q53" s="25">
        <v>0.0</v>
      </c>
      <c r="R53" s="26">
        <v>0.0</v>
      </c>
      <c r="S53" s="29">
        <v>1.0</v>
      </c>
      <c r="T53" s="29">
        <v>3989850.0</v>
      </c>
      <c r="U53" s="30">
        <f t="shared" ref="U53:V53" si="57">SUM(C53+G53+I53+K53+M53+O53+Q53+S53)</f>
        <v>36</v>
      </c>
      <c r="V53" s="31">
        <f t="shared" si="57"/>
        <v>97075009</v>
      </c>
      <c r="W53" s="51">
        <f>U53-'Non-Residential - New Const'!U40</f>
        <v>1</v>
      </c>
      <c r="X53" s="52">
        <f>W53/'Non-Residential - New Const'!U40</f>
        <v>0.02857142857</v>
      </c>
      <c r="Y53" s="53">
        <f>V53-'Non-Residential - New Const'!V40</f>
        <v>85960365</v>
      </c>
      <c r="Z53" s="52">
        <f>Y53/'Non-Residential - New Const'!V40</f>
        <v>7.733973756</v>
      </c>
      <c r="AA53" s="53">
        <f t="shared" si="50"/>
        <v>99269372</v>
      </c>
      <c r="AB53" s="38"/>
      <c r="AC53" s="35"/>
      <c r="AD53" s="35"/>
      <c r="AE53" s="36"/>
      <c r="AF53" s="36"/>
      <c r="AG53" s="36"/>
      <c r="AH53" s="36"/>
      <c r="AI53" s="36"/>
      <c r="AJ53" s="36"/>
      <c r="AK53" s="36"/>
      <c r="AL53" s="36"/>
      <c r="AM53" s="36"/>
      <c r="AN53" s="36"/>
      <c r="AO53" s="36"/>
      <c r="AP53" s="36"/>
      <c r="AQ53" s="36"/>
    </row>
    <row r="54" ht="12.75" customHeight="1">
      <c r="A54" s="15" t="s">
        <v>29</v>
      </c>
      <c r="B54" s="24">
        <v>2007.0</v>
      </c>
      <c r="C54" s="25">
        <v>0.0</v>
      </c>
      <c r="D54" s="26">
        <v>0.0</v>
      </c>
      <c r="E54" s="27"/>
      <c r="F54" s="28"/>
      <c r="G54" s="25">
        <v>13.0</v>
      </c>
      <c r="H54" s="26">
        <v>2.94422617E8</v>
      </c>
      <c r="I54" s="25">
        <v>17.0</v>
      </c>
      <c r="J54" s="26">
        <v>1.8976035E7</v>
      </c>
      <c r="K54" s="25">
        <v>0.0</v>
      </c>
      <c r="L54" s="26">
        <v>0.0</v>
      </c>
      <c r="M54" s="25">
        <v>0.0</v>
      </c>
      <c r="N54" s="26">
        <v>0.0</v>
      </c>
      <c r="O54" s="25">
        <v>0.0</v>
      </c>
      <c r="P54" s="26">
        <v>0.0</v>
      </c>
      <c r="Q54" s="25">
        <v>0.0</v>
      </c>
      <c r="R54" s="26">
        <v>0.0</v>
      </c>
      <c r="S54" s="29">
        <v>1.0</v>
      </c>
      <c r="T54" s="29">
        <v>1210592.0</v>
      </c>
      <c r="U54" s="30">
        <f t="shared" ref="U54:V54" si="58">SUM(C54+G54+I54+K54+M54+O54+Q54+S54)</f>
        <v>31</v>
      </c>
      <c r="V54" s="31">
        <f t="shared" si="58"/>
        <v>314609244</v>
      </c>
      <c r="W54" s="51">
        <f>U54-'Non-Residential - New Const'!U41</f>
        <v>-5</v>
      </c>
      <c r="X54" s="52">
        <f>W54/'Non-Residential - New Const'!U41</f>
        <v>-0.1388888889</v>
      </c>
      <c r="Y54" s="53">
        <f>V54-'Non-Residential - New Const'!V41</f>
        <v>291865639</v>
      </c>
      <c r="Z54" s="52">
        <f>Y54/'Non-Residential - New Const'!V41</f>
        <v>12.83286616</v>
      </c>
      <c r="AA54" s="53">
        <f t="shared" si="50"/>
        <v>391135011</v>
      </c>
      <c r="AB54" s="38"/>
      <c r="AC54" s="35"/>
      <c r="AD54" s="35"/>
      <c r="AE54" s="36"/>
      <c r="AF54" s="36"/>
      <c r="AG54" s="36"/>
      <c r="AH54" s="36"/>
      <c r="AI54" s="36"/>
      <c r="AJ54" s="36"/>
      <c r="AK54" s="36"/>
      <c r="AL54" s="36"/>
      <c r="AM54" s="36"/>
      <c r="AN54" s="36"/>
      <c r="AO54" s="36"/>
      <c r="AP54" s="36"/>
      <c r="AQ54" s="36"/>
    </row>
    <row r="55" ht="12.75" customHeight="1">
      <c r="A55" s="15" t="s">
        <v>30</v>
      </c>
      <c r="B55" s="24">
        <v>2007.0</v>
      </c>
      <c r="C55" s="25">
        <v>0.0</v>
      </c>
      <c r="D55" s="26">
        <v>0.0</v>
      </c>
      <c r="E55" s="27"/>
      <c r="F55" s="28"/>
      <c r="G55" s="25">
        <v>8.0</v>
      </c>
      <c r="H55" s="26">
        <v>8326041.0</v>
      </c>
      <c r="I55" s="25">
        <v>11.0</v>
      </c>
      <c r="J55" s="26">
        <v>1.2000805E7</v>
      </c>
      <c r="K55" s="25">
        <v>0.0</v>
      </c>
      <c r="L55" s="26">
        <v>0.0</v>
      </c>
      <c r="M55" s="25">
        <v>1.0</v>
      </c>
      <c r="N55" s="26">
        <v>884280.0</v>
      </c>
      <c r="O55" s="25">
        <v>0.0</v>
      </c>
      <c r="P55" s="26">
        <v>0.0</v>
      </c>
      <c r="Q55" s="25">
        <v>0.0</v>
      </c>
      <c r="R55" s="26">
        <v>0.0</v>
      </c>
      <c r="S55" s="29">
        <v>1.0</v>
      </c>
      <c r="T55" s="29">
        <v>763655.0</v>
      </c>
      <c r="U55" s="30">
        <f t="shared" ref="U55:V55" si="59">SUM(C55+G55+I55+K55+M55+O55+Q55+S55)</f>
        <v>21</v>
      </c>
      <c r="V55" s="31">
        <f t="shared" si="59"/>
        <v>21974781</v>
      </c>
      <c r="W55" s="51">
        <f>U55-'Non-Residential - New Const'!U42</f>
        <v>2</v>
      </c>
      <c r="X55" s="52">
        <f>W55/'Non-Residential - New Const'!U42</f>
        <v>0.1052631579</v>
      </c>
      <c r="Y55" s="53">
        <f>V55-'Non-Residential - New Const'!V42</f>
        <v>13597740</v>
      </c>
      <c r="Z55" s="52">
        <f>Y55/'Non-Residential - New Const'!V42</f>
        <v>1.623215166</v>
      </c>
      <c r="AA55" s="53">
        <f t="shared" si="50"/>
        <v>404732751</v>
      </c>
      <c r="AB55" s="38"/>
      <c r="AC55" s="35"/>
      <c r="AD55" s="35"/>
      <c r="AE55" s="36"/>
      <c r="AF55" s="36"/>
      <c r="AG55" s="36"/>
      <c r="AH55" s="36"/>
      <c r="AI55" s="36"/>
      <c r="AJ55" s="36"/>
      <c r="AK55" s="36"/>
      <c r="AL55" s="36"/>
      <c r="AM55" s="36"/>
      <c r="AN55" s="36"/>
      <c r="AO55" s="36"/>
      <c r="AP55" s="36"/>
      <c r="AQ55" s="36"/>
    </row>
    <row r="56" ht="12.75" customHeight="1">
      <c r="A56" s="23" t="s">
        <v>31</v>
      </c>
      <c r="B56" s="40">
        <v>2007.0</v>
      </c>
      <c r="C56" s="41">
        <f t="shared" ref="C56:D56" si="60">SUM(C44:C55)</f>
        <v>0</v>
      </c>
      <c r="D56" s="42">
        <f t="shared" si="60"/>
        <v>0</v>
      </c>
      <c r="E56" s="43"/>
      <c r="F56" s="44"/>
      <c r="G56" s="41">
        <f t="shared" ref="G56:W56" si="61">SUM(G44:G55)</f>
        <v>111</v>
      </c>
      <c r="H56" s="42">
        <f t="shared" si="61"/>
        <v>449084986</v>
      </c>
      <c r="I56" s="41">
        <f t="shared" si="61"/>
        <v>163</v>
      </c>
      <c r="J56" s="42">
        <f t="shared" si="61"/>
        <v>203271597</v>
      </c>
      <c r="K56" s="41">
        <f t="shared" si="61"/>
        <v>3</v>
      </c>
      <c r="L56" s="42">
        <f t="shared" si="61"/>
        <v>676000</v>
      </c>
      <c r="M56" s="41">
        <f t="shared" si="61"/>
        <v>11</v>
      </c>
      <c r="N56" s="42">
        <f t="shared" si="61"/>
        <v>7195410</v>
      </c>
      <c r="O56" s="41">
        <f t="shared" si="61"/>
        <v>0</v>
      </c>
      <c r="P56" s="42">
        <f t="shared" si="61"/>
        <v>0</v>
      </c>
      <c r="Q56" s="41">
        <f t="shared" si="61"/>
        <v>0</v>
      </c>
      <c r="R56" s="42">
        <f t="shared" si="61"/>
        <v>0</v>
      </c>
      <c r="S56" s="45">
        <f t="shared" si="61"/>
        <v>20</v>
      </c>
      <c r="T56" s="45">
        <f t="shared" si="61"/>
        <v>38274044</v>
      </c>
      <c r="U56" s="46">
        <f t="shared" si="61"/>
        <v>308</v>
      </c>
      <c r="V56" s="47">
        <f t="shared" si="61"/>
        <v>698502037</v>
      </c>
      <c r="W56" s="54">
        <f t="shared" si="61"/>
        <v>-55</v>
      </c>
      <c r="X56" s="55">
        <f>W56/'Non-Residential - New Const'!U43</f>
        <v>-0.1515151515</v>
      </c>
      <c r="Y56" s="56">
        <f>SUM(Y44:Y55)</f>
        <v>404732751</v>
      </c>
      <c r="Z56" s="55">
        <f>Y56/'Non-Residential - New Const'!V43</f>
        <v>1.377723167</v>
      </c>
      <c r="AA56" s="56">
        <f t="shared" ref="AA56:AA57" si="63">Y56</f>
        <v>404732751</v>
      </c>
      <c r="AB56" s="38"/>
      <c r="AC56" s="36"/>
      <c r="AD56" s="36"/>
      <c r="AE56" s="36"/>
      <c r="AF56" s="36"/>
      <c r="AG56" s="36"/>
      <c r="AH56" s="36"/>
      <c r="AI56" s="36"/>
      <c r="AJ56" s="36"/>
      <c r="AK56" s="36"/>
      <c r="AL56" s="36"/>
      <c r="AM56" s="36"/>
      <c r="AN56" s="36"/>
      <c r="AO56" s="36"/>
      <c r="AP56" s="36"/>
      <c r="AQ56" s="36"/>
    </row>
    <row r="57" ht="12.75" customHeight="1">
      <c r="A57" s="15" t="s">
        <v>19</v>
      </c>
      <c r="B57" s="24">
        <v>2008.0</v>
      </c>
      <c r="C57" s="25">
        <v>0.0</v>
      </c>
      <c r="D57" s="26">
        <v>0.0</v>
      </c>
      <c r="E57" s="27"/>
      <c r="F57" s="28"/>
      <c r="G57" s="25">
        <v>11.0</v>
      </c>
      <c r="H57" s="26">
        <v>7742657.0</v>
      </c>
      <c r="I57" s="25">
        <v>7.0</v>
      </c>
      <c r="J57" s="26">
        <v>5972887.0</v>
      </c>
      <c r="K57" s="25">
        <v>0.0</v>
      </c>
      <c r="L57" s="26">
        <v>0.0</v>
      </c>
      <c r="M57" s="25">
        <v>1.0</v>
      </c>
      <c r="N57" s="26">
        <v>450000.0</v>
      </c>
      <c r="O57" s="25">
        <v>0.0</v>
      </c>
      <c r="P57" s="26">
        <v>0.0</v>
      </c>
      <c r="Q57" s="25">
        <v>0.0</v>
      </c>
      <c r="R57" s="26">
        <v>0.0</v>
      </c>
      <c r="S57" s="29">
        <v>1.0</v>
      </c>
      <c r="T57" s="29">
        <v>1.2350206E7</v>
      </c>
      <c r="U57" s="30">
        <f t="shared" ref="U57:V57" si="62">SUM(C57+G57+I57+K57+M57+O57+Q57+S57)</f>
        <v>20</v>
      </c>
      <c r="V57" s="31">
        <f t="shared" si="62"/>
        <v>26515750</v>
      </c>
      <c r="W57" s="51">
        <f>U57-'Non-Residential - New Const'!U44</f>
        <v>-5</v>
      </c>
      <c r="X57" s="52">
        <f>W57/'Non-Residential - New Const'!U44</f>
        <v>-0.2</v>
      </c>
      <c r="Y57" s="53">
        <f>V57-'Non-Residential - New Const'!V44</f>
        <v>8486751</v>
      </c>
      <c r="Z57" s="52">
        <f>Y57/'Non-Residential - New Const'!V44</f>
        <v>0.470727798</v>
      </c>
      <c r="AA57" s="53">
        <f t="shared" si="63"/>
        <v>8486751</v>
      </c>
      <c r="AB57" s="38"/>
      <c r="AC57" s="35"/>
      <c r="AD57" s="35"/>
      <c r="AE57" s="36"/>
      <c r="AF57" s="37"/>
      <c r="AG57" s="37"/>
      <c r="AH57" s="37"/>
      <c r="AI57" s="37"/>
      <c r="AJ57" s="37"/>
      <c r="AK57" s="37"/>
      <c r="AL57" s="37"/>
      <c r="AM57" s="37"/>
      <c r="AN57" s="37"/>
      <c r="AO57" s="37"/>
      <c r="AP57" s="37"/>
      <c r="AQ57" s="37"/>
    </row>
    <row r="58" ht="12.75" customHeight="1">
      <c r="A58" s="15" t="s">
        <v>20</v>
      </c>
      <c r="B58" s="24">
        <v>2008.0</v>
      </c>
      <c r="C58" s="25">
        <v>0.0</v>
      </c>
      <c r="D58" s="26">
        <v>0.0</v>
      </c>
      <c r="E58" s="27"/>
      <c r="F58" s="28"/>
      <c r="G58" s="25">
        <v>6.0</v>
      </c>
      <c r="H58" s="26">
        <v>7773423.0</v>
      </c>
      <c r="I58" s="25">
        <v>9.0</v>
      </c>
      <c r="J58" s="26">
        <v>957178.0</v>
      </c>
      <c r="K58" s="25">
        <v>0.0</v>
      </c>
      <c r="L58" s="26">
        <v>0.0</v>
      </c>
      <c r="M58" s="25">
        <v>1.0</v>
      </c>
      <c r="N58" s="26">
        <v>31680.0</v>
      </c>
      <c r="O58" s="25">
        <v>0.0</v>
      </c>
      <c r="P58" s="26">
        <v>0.0</v>
      </c>
      <c r="Q58" s="25">
        <v>0.0</v>
      </c>
      <c r="R58" s="26">
        <v>0.0</v>
      </c>
      <c r="S58" s="29">
        <v>0.0</v>
      </c>
      <c r="T58" s="29">
        <v>0.0</v>
      </c>
      <c r="U58" s="30">
        <f t="shared" ref="U58:V58" si="64">SUM(C58+G58+I58+K58+M58+O58+Q58+S58)</f>
        <v>16</v>
      </c>
      <c r="V58" s="31">
        <f t="shared" si="64"/>
        <v>8762281</v>
      </c>
      <c r="W58" s="51">
        <f>U58-'Non-Residential - New Const'!U45</f>
        <v>7</v>
      </c>
      <c r="X58" s="52">
        <f>W58/'Non-Residential - New Const'!U45</f>
        <v>0.7777777778</v>
      </c>
      <c r="Y58" s="53">
        <f>V58-'Non-Residential - New Const'!V45</f>
        <v>-63177646</v>
      </c>
      <c r="Z58" s="52">
        <f>Y58/'Non-Residential - New Const'!V45</f>
        <v>-0.8782000293</v>
      </c>
      <c r="AA58" s="53">
        <f t="shared" ref="AA58:AA68" si="66">AA57+Y58</f>
        <v>-54690895</v>
      </c>
      <c r="AB58" s="38"/>
      <c r="AC58" s="35"/>
      <c r="AD58" s="35"/>
      <c r="AE58" s="36"/>
      <c r="AF58" s="37"/>
      <c r="AG58" s="37"/>
      <c r="AH58" s="37"/>
      <c r="AI58" s="37"/>
      <c r="AJ58" s="37"/>
      <c r="AK58" s="37"/>
      <c r="AL58" s="37"/>
      <c r="AM58" s="37"/>
      <c r="AN58" s="37"/>
      <c r="AO58" s="37"/>
      <c r="AP58" s="37"/>
      <c r="AQ58" s="37"/>
    </row>
    <row r="59" ht="12.75" customHeight="1">
      <c r="A59" s="15" t="s">
        <v>21</v>
      </c>
      <c r="B59" s="24">
        <v>2008.0</v>
      </c>
      <c r="C59" s="25">
        <v>0.0</v>
      </c>
      <c r="D59" s="26">
        <v>0.0</v>
      </c>
      <c r="E59" s="27"/>
      <c r="F59" s="28"/>
      <c r="G59" s="25">
        <v>5.0</v>
      </c>
      <c r="H59" s="26">
        <v>3.65988E7</v>
      </c>
      <c r="I59" s="25">
        <v>17.0</v>
      </c>
      <c r="J59" s="26">
        <v>1.2110597E7</v>
      </c>
      <c r="K59" s="25">
        <v>0.0</v>
      </c>
      <c r="L59" s="26">
        <v>0.0</v>
      </c>
      <c r="M59" s="25">
        <v>2.0</v>
      </c>
      <c r="N59" s="26">
        <v>399000.0</v>
      </c>
      <c r="O59" s="25">
        <v>0.0</v>
      </c>
      <c r="P59" s="26">
        <v>0.0</v>
      </c>
      <c r="Q59" s="25">
        <v>0.0</v>
      </c>
      <c r="R59" s="26">
        <v>0.0</v>
      </c>
      <c r="S59" s="29">
        <v>2.0</v>
      </c>
      <c r="T59" s="29">
        <v>1441129.0</v>
      </c>
      <c r="U59" s="30">
        <f t="shared" ref="U59:V59" si="65">SUM(C59+G59+I59+K59+M59+O59+Q59+S59)</f>
        <v>26</v>
      </c>
      <c r="V59" s="31">
        <f t="shared" si="65"/>
        <v>50549526</v>
      </c>
      <c r="W59" s="51">
        <f>U59-'Non-Residential - New Const'!U46</f>
        <v>-7</v>
      </c>
      <c r="X59" s="52">
        <f>W59/'Non-Residential - New Const'!U46</f>
        <v>-0.2121212121</v>
      </c>
      <c r="Y59" s="53">
        <f>V59-'Non-Residential - New Const'!V46</f>
        <v>28126752</v>
      </c>
      <c r="Z59" s="52">
        <f>Y59/'Non-Residential - New Const'!V46</f>
        <v>1.254383244</v>
      </c>
      <c r="AA59" s="53">
        <f t="shared" si="66"/>
        <v>-26564143</v>
      </c>
      <c r="AB59" s="38"/>
      <c r="AC59" s="35"/>
      <c r="AD59" s="35"/>
      <c r="AE59" s="36"/>
      <c r="AF59" s="39"/>
      <c r="AG59" s="39"/>
      <c r="AH59" s="39"/>
      <c r="AI59" s="39"/>
      <c r="AJ59" s="39"/>
      <c r="AK59" s="39"/>
      <c r="AL59" s="39"/>
      <c r="AM59" s="39"/>
      <c r="AN59" s="39"/>
      <c r="AO59" s="39"/>
      <c r="AP59" s="39"/>
      <c r="AQ59" s="39"/>
    </row>
    <row r="60" ht="12.75" customHeight="1">
      <c r="A60" s="15" t="s">
        <v>22</v>
      </c>
      <c r="B60" s="24">
        <v>2008.0</v>
      </c>
      <c r="C60" s="25">
        <v>1.0</v>
      </c>
      <c r="D60" s="26">
        <v>53808.0</v>
      </c>
      <c r="E60" s="27"/>
      <c r="F60" s="28"/>
      <c r="G60" s="25">
        <v>9.0</v>
      </c>
      <c r="H60" s="26">
        <v>1.2901952E7</v>
      </c>
      <c r="I60" s="25">
        <v>10.0</v>
      </c>
      <c r="J60" s="26">
        <v>3357566.0</v>
      </c>
      <c r="K60" s="25">
        <v>0.0</v>
      </c>
      <c r="L60" s="26">
        <v>0.0</v>
      </c>
      <c r="M60" s="25">
        <v>1.0</v>
      </c>
      <c r="N60" s="26">
        <v>18000.0</v>
      </c>
      <c r="O60" s="25">
        <v>0.0</v>
      </c>
      <c r="P60" s="26">
        <v>0.0</v>
      </c>
      <c r="Q60" s="25">
        <v>0.0</v>
      </c>
      <c r="R60" s="26">
        <v>0.0</v>
      </c>
      <c r="S60" s="29">
        <v>2.0</v>
      </c>
      <c r="T60" s="29">
        <v>1.4596084E7</v>
      </c>
      <c r="U60" s="30">
        <f t="shared" ref="U60:V60" si="67">SUM(C60+G60+I60+K60+M60+O60+Q60+S60)</f>
        <v>23</v>
      </c>
      <c r="V60" s="31">
        <f t="shared" si="67"/>
        <v>30927410</v>
      </c>
      <c r="W60" s="51">
        <f>U60-'Non-Residential - New Const'!U47</f>
        <v>-13</v>
      </c>
      <c r="X60" s="52">
        <f>W60/'Non-Residential - New Const'!U47</f>
        <v>-0.3611111111</v>
      </c>
      <c r="Y60" s="53">
        <f>V60-'Non-Residential - New Const'!V47</f>
        <v>-12992311</v>
      </c>
      <c r="Z60" s="52">
        <f>Y60/'Non-Residential - New Const'!V47</f>
        <v>-0.2958195249</v>
      </c>
      <c r="AA60" s="53">
        <f t="shared" si="66"/>
        <v>-39556454</v>
      </c>
      <c r="AB60" s="38"/>
      <c r="AC60" s="35"/>
      <c r="AD60" s="35"/>
      <c r="AE60" s="36"/>
      <c r="AF60" s="15"/>
      <c r="AG60" s="15"/>
      <c r="AH60" s="15"/>
      <c r="AI60" s="15"/>
      <c r="AJ60" s="15"/>
      <c r="AK60" s="15"/>
      <c r="AL60" s="15"/>
      <c r="AM60" s="15"/>
      <c r="AN60" s="15"/>
      <c r="AO60" s="15"/>
      <c r="AP60" s="15"/>
      <c r="AQ60" s="15"/>
    </row>
    <row r="61" ht="12.75" customHeight="1">
      <c r="A61" s="15" t="s">
        <v>23</v>
      </c>
      <c r="B61" s="24">
        <v>2008.0</v>
      </c>
      <c r="C61" s="25">
        <v>0.0</v>
      </c>
      <c r="D61" s="26">
        <v>0.0</v>
      </c>
      <c r="E61" s="27"/>
      <c r="F61" s="28"/>
      <c r="G61" s="25">
        <v>5.0</v>
      </c>
      <c r="H61" s="26">
        <v>5139561.0</v>
      </c>
      <c r="I61" s="25">
        <v>15.0</v>
      </c>
      <c r="J61" s="26">
        <v>3.7713273E7</v>
      </c>
      <c r="K61" s="25">
        <v>0.0</v>
      </c>
      <c r="L61" s="26">
        <v>0.0</v>
      </c>
      <c r="M61" s="25">
        <v>2.0</v>
      </c>
      <c r="N61" s="26">
        <v>925740.0</v>
      </c>
      <c r="O61" s="25">
        <v>0.0</v>
      </c>
      <c r="P61" s="26">
        <v>0.0</v>
      </c>
      <c r="Q61" s="25">
        <v>0.0</v>
      </c>
      <c r="R61" s="26">
        <v>0.0</v>
      </c>
      <c r="S61" s="29">
        <v>3.0</v>
      </c>
      <c r="T61" s="29">
        <v>1823076.0</v>
      </c>
      <c r="U61" s="30">
        <f t="shared" ref="U61:V61" si="68">SUM(C61+G61+I61+K61+M61+O61+Q61+S61)</f>
        <v>25</v>
      </c>
      <c r="V61" s="31">
        <f t="shared" si="68"/>
        <v>45601650</v>
      </c>
      <c r="W61" s="51">
        <f>U61-'Non-Residential - New Const'!U48</f>
        <v>-3</v>
      </c>
      <c r="X61" s="52">
        <f>W61/'Non-Residential - New Const'!U48</f>
        <v>-0.1071428571</v>
      </c>
      <c r="Y61" s="53">
        <f>V61-'Non-Residential - New Const'!V48</f>
        <v>6284911</v>
      </c>
      <c r="Z61" s="52">
        <f>Y61/'Non-Residential - New Const'!V48</f>
        <v>0.1598533134</v>
      </c>
      <c r="AA61" s="53">
        <f t="shared" si="66"/>
        <v>-33271543</v>
      </c>
      <c r="AB61" s="38"/>
      <c r="AC61" s="35"/>
      <c r="AD61" s="35"/>
      <c r="AE61" s="36"/>
      <c r="AF61" s="15"/>
      <c r="AG61" s="15"/>
      <c r="AH61" s="15"/>
      <c r="AI61" s="15"/>
      <c r="AJ61" s="15"/>
      <c r="AK61" s="15"/>
      <c r="AL61" s="15"/>
      <c r="AM61" s="15"/>
      <c r="AN61" s="15"/>
      <c r="AO61" s="15"/>
      <c r="AP61" s="15"/>
      <c r="AQ61" s="15"/>
    </row>
    <row r="62" ht="12.75" customHeight="1">
      <c r="A62" s="15" t="s">
        <v>24</v>
      </c>
      <c r="B62" s="24">
        <v>2008.0</v>
      </c>
      <c r="C62" s="25">
        <v>0.0</v>
      </c>
      <c r="D62" s="26">
        <v>0.0</v>
      </c>
      <c r="E62" s="27"/>
      <c r="F62" s="28"/>
      <c r="G62" s="25">
        <v>11.0</v>
      </c>
      <c r="H62" s="26">
        <v>5814595.0</v>
      </c>
      <c r="I62" s="25">
        <v>9.0</v>
      </c>
      <c r="J62" s="26">
        <v>2090127.0</v>
      </c>
      <c r="K62" s="25">
        <v>0.0</v>
      </c>
      <c r="L62" s="26">
        <v>0.0</v>
      </c>
      <c r="M62" s="25">
        <v>1.0</v>
      </c>
      <c r="N62" s="26">
        <v>80000.0</v>
      </c>
      <c r="O62" s="25">
        <v>0.0</v>
      </c>
      <c r="P62" s="26">
        <v>0.0</v>
      </c>
      <c r="Q62" s="25">
        <v>0.0</v>
      </c>
      <c r="R62" s="26">
        <v>0.0</v>
      </c>
      <c r="S62" s="29">
        <v>0.0</v>
      </c>
      <c r="T62" s="29">
        <v>0.0</v>
      </c>
      <c r="U62" s="30">
        <f t="shared" ref="U62:V62" si="69">SUM(C62+G62+I62+K62+M62+O62+Q62+S62)</f>
        <v>21</v>
      </c>
      <c r="V62" s="31">
        <f t="shared" si="69"/>
        <v>7984722</v>
      </c>
      <c r="W62" s="51">
        <f>U62-'Non-Residential - New Const'!U49</f>
        <v>-6</v>
      </c>
      <c r="X62" s="52">
        <f>W62/'Non-Residential - New Const'!U49</f>
        <v>-0.2222222222</v>
      </c>
      <c r="Y62" s="53">
        <f>V62-'Non-Residential - New Const'!V49</f>
        <v>-9514530</v>
      </c>
      <c r="Z62" s="52">
        <f>Y62/'Non-Residential - New Const'!V49</f>
        <v>-0.5437106683</v>
      </c>
      <c r="AA62" s="53">
        <f t="shared" si="66"/>
        <v>-42786073</v>
      </c>
      <c r="AB62" s="38"/>
      <c r="AC62" s="35"/>
      <c r="AD62" s="35"/>
      <c r="AE62" s="36"/>
      <c r="AF62" s="36"/>
      <c r="AG62" s="36"/>
      <c r="AH62" s="36"/>
      <c r="AI62" s="36"/>
      <c r="AJ62" s="36"/>
      <c r="AK62" s="36"/>
      <c r="AL62" s="36"/>
      <c r="AM62" s="36"/>
      <c r="AN62" s="36"/>
      <c r="AO62" s="36"/>
      <c r="AP62" s="36"/>
      <c r="AQ62" s="36"/>
    </row>
    <row r="63" ht="12.75" customHeight="1">
      <c r="A63" s="15" t="s">
        <v>25</v>
      </c>
      <c r="B63" s="24">
        <v>2008.0</v>
      </c>
      <c r="C63" s="25">
        <v>0.0</v>
      </c>
      <c r="D63" s="26">
        <v>0.0</v>
      </c>
      <c r="E63" s="27"/>
      <c r="F63" s="28"/>
      <c r="G63" s="25">
        <v>5.0</v>
      </c>
      <c r="H63" s="26">
        <v>7910401.0</v>
      </c>
      <c r="I63" s="25">
        <v>17.0</v>
      </c>
      <c r="J63" s="26">
        <v>1.1823739E7</v>
      </c>
      <c r="K63" s="25">
        <v>0.0</v>
      </c>
      <c r="L63" s="26">
        <v>0.0</v>
      </c>
      <c r="M63" s="25">
        <v>1.0</v>
      </c>
      <c r="N63" s="26">
        <v>600000.0</v>
      </c>
      <c r="O63" s="25">
        <v>0.0</v>
      </c>
      <c r="P63" s="26">
        <v>0.0</v>
      </c>
      <c r="Q63" s="25">
        <v>0.0</v>
      </c>
      <c r="R63" s="26">
        <v>0.0</v>
      </c>
      <c r="S63" s="29">
        <v>1.0</v>
      </c>
      <c r="T63" s="29">
        <v>3813298.0</v>
      </c>
      <c r="U63" s="30">
        <f t="shared" ref="U63:V63" si="70">SUM(C63+G63+I63+K63+M63+O63+Q63+S63)</f>
        <v>24</v>
      </c>
      <c r="V63" s="31">
        <f t="shared" si="70"/>
        <v>24147438</v>
      </c>
      <c r="W63" s="51">
        <f>U63-'Non-Residential - New Const'!U50</f>
        <v>7</v>
      </c>
      <c r="X63" s="52">
        <f>W63/'Non-Residential - New Const'!U50</f>
        <v>0.4117647059</v>
      </c>
      <c r="Y63" s="53">
        <f>V63-'Non-Residential - New Const'!V50</f>
        <v>2854383</v>
      </c>
      <c r="Z63" s="52">
        <f>Y63/'Non-Residential - New Const'!V50</f>
        <v>0.1340523002</v>
      </c>
      <c r="AA63" s="53">
        <f t="shared" si="66"/>
        <v>-39931690</v>
      </c>
      <c r="AB63" s="38"/>
      <c r="AC63" s="35"/>
      <c r="AD63" s="35"/>
      <c r="AE63" s="36"/>
      <c r="AF63" s="36"/>
      <c r="AG63" s="36"/>
      <c r="AH63" s="36"/>
      <c r="AI63" s="36"/>
      <c r="AJ63" s="36"/>
      <c r="AK63" s="36"/>
      <c r="AL63" s="36"/>
      <c r="AM63" s="36"/>
      <c r="AN63" s="36"/>
      <c r="AO63" s="36"/>
      <c r="AP63" s="36"/>
      <c r="AQ63" s="36"/>
    </row>
    <row r="64" ht="12.75" customHeight="1">
      <c r="A64" s="15" t="s">
        <v>26</v>
      </c>
      <c r="B64" s="24">
        <v>2008.0</v>
      </c>
      <c r="C64" s="25">
        <v>0.0</v>
      </c>
      <c r="D64" s="26">
        <v>0.0</v>
      </c>
      <c r="E64" s="27"/>
      <c r="F64" s="28"/>
      <c r="G64" s="25">
        <v>6.0</v>
      </c>
      <c r="H64" s="26">
        <v>1.8756328E7</v>
      </c>
      <c r="I64" s="25">
        <v>11.0</v>
      </c>
      <c r="J64" s="26">
        <v>4134545.0</v>
      </c>
      <c r="K64" s="25">
        <v>0.0</v>
      </c>
      <c r="L64" s="26">
        <v>0.0</v>
      </c>
      <c r="M64" s="25">
        <v>1.0</v>
      </c>
      <c r="N64" s="26">
        <v>566320.0</v>
      </c>
      <c r="O64" s="25">
        <v>0.0</v>
      </c>
      <c r="P64" s="26">
        <v>0.0</v>
      </c>
      <c r="Q64" s="25">
        <v>0.0</v>
      </c>
      <c r="R64" s="26">
        <v>0.0</v>
      </c>
      <c r="S64" s="29">
        <v>1.0</v>
      </c>
      <c r="T64" s="29">
        <v>214569.0</v>
      </c>
      <c r="U64" s="30">
        <f t="shared" ref="U64:V64" si="71">SUM(C64+G64+I64+K64+M64+O64+Q64+S64)</f>
        <v>19</v>
      </c>
      <c r="V64" s="31">
        <f t="shared" si="71"/>
        <v>23671762</v>
      </c>
      <c r="W64" s="51">
        <f>U64-'Non-Residential - New Const'!U51</f>
        <v>-6</v>
      </c>
      <c r="X64" s="52">
        <f>W64/'Non-Residential - New Const'!U51</f>
        <v>-0.24</v>
      </c>
      <c r="Y64" s="53">
        <f>V64-'Non-Residential - New Const'!V51</f>
        <v>5788383</v>
      </c>
      <c r="Z64" s="52">
        <f>Y64/'Non-Residential - New Const'!V51</f>
        <v>0.3236738985</v>
      </c>
      <c r="AA64" s="53">
        <f t="shared" si="66"/>
        <v>-34143307</v>
      </c>
      <c r="AB64" s="38"/>
      <c r="AC64" s="35"/>
      <c r="AD64" s="35"/>
      <c r="AE64" s="36"/>
      <c r="AF64" s="36"/>
      <c r="AG64" s="36"/>
      <c r="AH64" s="36"/>
      <c r="AI64" s="36"/>
      <c r="AJ64" s="36"/>
      <c r="AK64" s="36"/>
      <c r="AL64" s="36"/>
      <c r="AM64" s="36"/>
      <c r="AN64" s="36"/>
      <c r="AO64" s="36"/>
      <c r="AP64" s="36"/>
      <c r="AQ64" s="36"/>
    </row>
    <row r="65" ht="12.75" customHeight="1">
      <c r="A65" s="15" t="s">
        <v>27</v>
      </c>
      <c r="B65" s="24">
        <v>2008.0</v>
      </c>
      <c r="C65" s="25">
        <v>0.0</v>
      </c>
      <c r="D65" s="26">
        <v>0.0</v>
      </c>
      <c r="E65" s="27"/>
      <c r="F65" s="28"/>
      <c r="G65" s="25">
        <v>16.0</v>
      </c>
      <c r="H65" s="26">
        <v>4.9390692E7</v>
      </c>
      <c r="I65" s="25">
        <v>3.0</v>
      </c>
      <c r="J65" s="26">
        <v>3716370.0</v>
      </c>
      <c r="K65" s="25">
        <v>0.0</v>
      </c>
      <c r="L65" s="26">
        <v>0.0</v>
      </c>
      <c r="M65" s="25">
        <v>0.0</v>
      </c>
      <c r="N65" s="26">
        <v>0.0</v>
      </c>
      <c r="O65" s="25">
        <v>0.0</v>
      </c>
      <c r="P65" s="26">
        <v>0.0</v>
      </c>
      <c r="Q65" s="25">
        <v>0.0</v>
      </c>
      <c r="R65" s="26">
        <v>0.0</v>
      </c>
      <c r="S65" s="29">
        <v>3.0</v>
      </c>
      <c r="T65" s="29">
        <v>3001440.0</v>
      </c>
      <c r="U65" s="30">
        <f t="shared" ref="U65:V65" si="72">SUM(C65+G65+I65+K65+M65+O65+Q65+S65)</f>
        <v>22</v>
      </c>
      <c r="V65" s="31">
        <f t="shared" si="72"/>
        <v>56108502</v>
      </c>
      <c r="W65" s="51">
        <f>U65-'Non-Residential - New Const'!U52</f>
        <v>2</v>
      </c>
      <c r="X65" s="52">
        <f>W65/'Non-Residential - New Const'!U52</f>
        <v>0.1</v>
      </c>
      <c r="Y65" s="53">
        <f>V65-'Non-Residential - New Const'!V52</f>
        <v>43569345</v>
      </c>
      <c r="Z65" s="52">
        <f>Y65/'Non-Residential - New Const'!V52</f>
        <v>3.47466301</v>
      </c>
      <c r="AA65" s="53">
        <f t="shared" si="66"/>
        <v>9426038</v>
      </c>
      <c r="AB65" s="38"/>
      <c r="AC65" s="35"/>
      <c r="AD65" s="35"/>
      <c r="AE65" s="36"/>
      <c r="AF65" s="36"/>
      <c r="AG65" s="36"/>
      <c r="AH65" s="36"/>
      <c r="AI65" s="36"/>
      <c r="AJ65" s="36"/>
      <c r="AK65" s="36"/>
      <c r="AL65" s="36"/>
      <c r="AM65" s="36"/>
      <c r="AN65" s="36"/>
      <c r="AO65" s="36"/>
      <c r="AP65" s="36"/>
      <c r="AQ65" s="36"/>
    </row>
    <row r="66" ht="12.75" customHeight="1">
      <c r="A66" s="15" t="s">
        <v>28</v>
      </c>
      <c r="B66" s="24">
        <v>2008.0</v>
      </c>
      <c r="C66" s="25">
        <v>0.0</v>
      </c>
      <c r="D66" s="26">
        <v>0.0</v>
      </c>
      <c r="E66" s="27"/>
      <c r="F66" s="28"/>
      <c r="G66" s="25">
        <v>8.0</v>
      </c>
      <c r="H66" s="26">
        <v>1.1369762E7</v>
      </c>
      <c r="I66" s="25">
        <v>19.0</v>
      </c>
      <c r="J66" s="26">
        <v>6.3698106E7</v>
      </c>
      <c r="K66" s="25">
        <v>0.0</v>
      </c>
      <c r="L66" s="26">
        <v>0.0</v>
      </c>
      <c r="M66" s="25">
        <v>1.0</v>
      </c>
      <c r="N66" s="26">
        <v>720000.0</v>
      </c>
      <c r="O66" s="25">
        <v>0.0</v>
      </c>
      <c r="P66" s="26">
        <v>0.0</v>
      </c>
      <c r="Q66" s="25">
        <v>0.0</v>
      </c>
      <c r="R66" s="26">
        <v>0.0</v>
      </c>
      <c r="S66" s="29">
        <v>1.0</v>
      </c>
      <c r="T66" s="29">
        <v>2394786.0</v>
      </c>
      <c r="U66" s="30">
        <f t="shared" ref="U66:V66" si="73">SUM(C66+G66+I66+K66+M66+O66+Q66+S66)</f>
        <v>29</v>
      </c>
      <c r="V66" s="31">
        <f t="shared" si="73"/>
        <v>78182654</v>
      </c>
      <c r="W66" s="51">
        <f>U66-'Non-Residential - New Const'!U53</f>
        <v>-7</v>
      </c>
      <c r="X66" s="52">
        <f>W66/'Non-Residential - New Const'!U53</f>
        <v>-0.1944444444</v>
      </c>
      <c r="Y66" s="53">
        <f>V66-'Non-Residential - New Const'!V53</f>
        <v>-18892355</v>
      </c>
      <c r="Z66" s="52">
        <f>Y66/'Non-Residential - New Const'!V53</f>
        <v>-0.194616052</v>
      </c>
      <c r="AA66" s="53">
        <f t="shared" si="66"/>
        <v>-9466317</v>
      </c>
      <c r="AB66" s="38"/>
      <c r="AC66" s="35"/>
      <c r="AD66" s="35"/>
      <c r="AE66" s="36"/>
      <c r="AF66" s="36"/>
      <c r="AG66" s="36"/>
      <c r="AH66" s="36"/>
      <c r="AI66" s="36"/>
      <c r="AJ66" s="36"/>
      <c r="AK66" s="36"/>
      <c r="AL66" s="36"/>
      <c r="AM66" s="36"/>
      <c r="AN66" s="36"/>
      <c r="AO66" s="36"/>
      <c r="AP66" s="36"/>
      <c r="AQ66" s="36"/>
    </row>
    <row r="67" ht="12.75" customHeight="1">
      <c r="A67" s="15" t="s">
        <v>29</v>
      </c>
      <c r="B67" s="24">
        <v>2008.0</v>
      </c>
      <c r="C67" s="25">
        <v>0.0</v>
      </c>
      <c r="D67" s="26">
        <v>0.0</v>
      </c>
      <c r="E67" s="27"/>
      <c r="F67" s="28"/>
      <c r="G67" s="25">
        <v>9.0</v>
      </c>
      <c r="H67" s="26">
        <v>1.8807369E7</v>
      </c>
      <c r="I67" s="25">
        <v>12.0</v>
      </c>
      <c r="J67" s="26">
        <v>6086306.0</v>
      </c>
      <c r="K67" s="25">
        <v>0.0</v>
      </c>
      <c r="L67" s="26">
        <v>0.0</v>
      </c>
      <c r="M67" s="25">
        <v>0.0</v>
      </c>
      <c r="N67" s="26">
        <v>0.0</v>
      </c>
      <c r="O67" s="25">
        <v>0.0</v>
      </c>
      <c r="P67" s="26">
        <v>0.0</v>
      </c>
      <c r="Q67" s="25">
        <v>0.0</v>
      </c>
      <c r="R67" s="26">
        <v>0.0</v>
      </c>
      <c r="S67" s="29">
        <v>2.0</v>
      </c>
      <c r="T67" s="29">
        <v>1.0297084E7</v>
      </c>
      <c r="U67" s="30">
        <f t="shared" ref="U67:V67" si="74">SUM(C67+G67+I67+K67+M67+O67+Q67+S67)</f>
        <v>23</v>
      </c>
      <c r="V67" s="31">
        <f t="shared" si="74"/>
        <v>35190759</v>
      </c>
      <c r="W67" s="51">
        <f>U67-'Non-Residential - New Const'!U54</f>
        <v>-8</v>
      </c>
      <c r="X67" s="52">
        <f>W67/'Non-Residential - New Const'!U54</f>
        <v>-0.2580645161</v>
      </c>
      <c r="Y67" s="53">
        <f>V67-'Non-Residential - New Const'!V54</f>
        <v>-279418485</v>
      </c>
      <c r="Z67" s="52">
        <f>Y67/'Non-Residential - New Const'!V54</f>
        <v>-0.8881445486</v>
      </c>
      <c r="AA67" s="53">
        <f t="shared" si="66"/>
        <v>-288884802</v>
      </c>
      <c r="AB67" s="38"/>
      <c r="AC67" s="35"/>
      <c r="AD67" s="35"/>
      <c r="AE67" s="36"/>
      <c r="AF67" s="36"/>
      <c r="AG67" s="36"/>
      <c r="AH67" s="36"/>
      <c r="AI67" s="36"/>
      <c r="AJ67" s="36"/>
      <c r="AK67" s="36"/>
      <c r="AL67" s="36"/>
      <c r="AM67" s="36"/>
      <c r="AN67" s="36"/>
      <c r="AO67" s="36"/>
      <c r="AP67" s="36"/>
      <c r="AQ67" s="36"/>
    </row>
    <row r="68" ht="12.75" customHeight="1">
      <c r="A68" s="15" t="s">
        <v>30</v>
      </c>
      <c r="B68" s="24">
        <v>2008.0</v>
      </c>
      <c r="C68" s="25">
        <v>0.0</v>
      </c>
      <c r="D68" s="26">
        <v>0.0</v>
      </c>
      <c r="E68" s="27"/>
      <c r="F68" s="28"/>
      <c r="G68" s="25">
        <v>8.0</v>
      </c>
      <c r="H68" s="26">
        <v>5146091.0</v>
      </c>
      <c r="I68" s="25">
        <v>17.0</v>
      </c>
      <c r="J68" s="26">
        <v>1.4454661E7</v>
      </c>
      <c r="K68" s="25">
        <v>0.0</v>
      </c>
      <c r="L68" s="26">
        <v>0.0</v>
      </c>
      <c r="M68" s="25">
        <v>5.0</v>
      </c>
      <c r="N68" s="26">
        <v>684213.0</v>
      </c>
      <c r="O68" s="25">
        <v>0.0</v>
      </c>
      <c r="P68" s="26">
        <v>0.0</v>
      </c>
      <c r="Q68" s="25">
        <v>0.0</v>
      </c>
      <c r="R68" s="26">
        <v>0.0</v>
      </c>
      <c r="S68" s="29">
        <v>1.0</v>
      </c>
      <c r="T68" s="29">
        <v>1628358.0</v>
      </c>
      <c r="U68" s="30">
        <f t="shared" ref="U68:V68" si="75">SUM(C68+G68+I68+K68+M68+O68+Q68+S68)</f>
        <v>31</v>
      </c>
      <c r="V68" s="31">
        <f t="shared" si="75"/>
        <v>21913323</v>
      </c>
      <c r="W68" s="51">
        <f>U68-'Non-Residential - New Const'!U55</f>
        <v>10</v>
      </c>
      <c r="X68" s="52">
        <f>W68/'Non-Residential - New Const'!U55</f>
        <v>0.4761904762</v>
      </c>
      <c r="Y68" s="53">
        <f>V68-'Non-Residential - New Const'!V55</f>
        <v>-61458</v>
      </c>
      <c r="Z68" s="52">
        <f>Y68/'Non-Residential - New Const'!V55</f>
        <v>-0.002796751422</v>
      </c>
      <c r="AA68" s="53">
        <f t="shared" si="66"/>
        <v>-288946260</v>
      </c>
      <c r="AB68" s="38"/>
      <c r="AC68" s="35"/>
      <c r="AD68" s="35"/>
      <c r="AE68" s="36"/>
      <c r="AF68" s="36"/>
      <c r="AG68" s="36"/>
      <c r="AH68" s="36"/>
      <c r="AI68" s="36"/>
      <c r="AJ68" s="36"/>
      <c r="AK68" s="36"/>
      <c r="AL68" s="36"/>
      <c r="AM68" s="36"/>
      <c r="AN68" s="36"/>
      <c r="AO68" s="36"/>
      <c r="AP68" s="36"/>
      <c r="AQ68" s="36"/>
    </row>
    <row r="69" ht="12.75" customHeight="1">
      <c r="A69" s="23" t="s">
        <v>31</v>
      </c>
      <c r="B69" s="40">
        <v>2008.0</v>
      </c>
      <c r="C69" s="41">
        <f t="shared" ref="C69:D69" si="76">SUM(C57:C68)</f>
        <v>1</v>
      </c>
      <c r="D69" s="42">
        <f t="shared" si="76"/>
        <v>53808</v>
      </c>
      <c r="E69" s="43"/>
      <c r="F69" s="44"/>
      <c r="G69" s="41">
        <f t="shared" ref="G69:V69" si="77">SUM(G57:G68)</f>
        <v>99</v>
      </c>
      <c r="H69" s="42">
        <f t="shared" si="77"/>
        <v>187351631</v>
      </c>
      <c r="I69" s="41">
        <f t="shared" si="77"/>
        <v>146</v>
      </c>
      <c r="J69" s="42">
        <f t="shared" si="77"/>
        <v>166115355</v>
      </c>
      <c r="K69" s="41">
        <f t="shared" si="77"/>
        <v>0</v>
      </c>
      <c r="L69" s="42">
        <f t="shared" si="77"/>
        <v>0</v>
      </c>
      <c r="M69" s="41">
        <f t="shared" si="77"/>
        <v>16</v>
      </c>
      <c r="N69" s="42">
        <f t="shared" si="77"/>
        <v>4474953</v>
      </c>
      <c r="O69" s="41">
        <f t="shared" si="77"/>
        <v>0</v>
      </c>
      <c r="P69" s="42">
        <f t="shared" si="77"/>
        <v>0</v>
      </c>
      <c r="Q69" s="41">
        <f t="shared" si="77"/>
        <v>0</v>
      </c>
      <c r="R69" s="42">
        <f t="shared" si="77"/>
        <v>0</v>
      </c>
      <c r="S69" s="45">
        <f t="shared" si="77"/>
        <v>17</v>
      </c>
      <c r="T69" s="45">
        <f t="shared" si="77"/>
        <v>51560030</v>
      </c>
      <c r="U69" s="46">
        <f t="shared" si="77"/>
        <v>279</v>
      </c>
      <c r="V69" s="47">
        <f t="shared" si="77"/>
        <v>409555777</v>
      </c>
      <c r="W69" s="54">
        <f>U69-'Non-Residential - New Const'!U56</f>
        <v>-29</v>
      </c>
      <c r="X69" s="55">
        <f>W69/'Non-Residential - New Const'!U56</f>
        <v>-0.09415584416</v>
      </c>
      <c r="Y69" s="56">
        <f>V69-'Non-Residential - New Const'!V56</f>
        <v>-288946260</v>
      </c>
      <c r="Z69" s="55">
        <f>Y69/'Non-Residential - New Const'!V56</f>
        <v>-0.4136655939</v>
      </c>
      <c r="AA69" s="56">
        <f t="shared" ref="AA69:AA70" si="79">Y69</f>
        <v>-288946260</v>
      </c>
      <c r="AB69" s="38"/>
      <c r="AC69" s="38"/>
      <c r="AD69" s="38"/>
      <c r="AE69" s="38"/>
      <c r="AF69" s="38"/>
      <c r="AG69" s="38"/>
      <c r="AH69" s="38"/>
      <c r="AI69" s="38"/>
      <c r="AJ69" s="38"/>
      <c r="AK69" s="38"/>
      <c r="AL69" s="38"/>
      <c r="AM69" s="38"/>
      <c r="AN69" s="38"/>
      <c r="AO69" s="38"/>
      <c r="AP69" s="38"/>
      <c r="AQ69" s="38"/>
    </row>
    <row r="70" ht="12.75" customHeight="1">
      <c r="A70" s="15" t="s">
        <v>19</v>
      </c>
      <c r="B70" s="24">
        <v>2009.0</v>
      </c>
      <c r="C70" s="25">
        <v>0.0</v>
      </c>
      <c r="D70" s="26">
        <v>0.0</v>
      </c>
      <c r="E70" s="27"/>
      <c r="F70" s="28"/>
      <c r="G70" s="25">
        <v>2.0</v>
      </c>
      <c r="H70" s="26">
        <v>1793160.0</v>
      </c>
      <c r="I70" s="25">
        <v>4.0</v>
      </c>
      <c r="J70" s="26">
        <v>9300985.0</v>
      </c>
      <c r="K70" s="25">
        <v>0.0</v>
      </c>
      <c r="L70" s="26">
        <v>0.0</v>
      </c>
      <c r="M70" s="25">
        <v>2.0</v>
      </c>
      <c r="N70" s="26">
        <v>2906505.0</v>
      </c>
      <c r="O70" s="25">
        <v>0.0</v>
      </c>
      <c r="P70" s="26">
        <v>0.0</v>
      </c>
      <c r="Q70" s="25">
        <v>0.0</v>
      </c>
      <c r="R70" s="26">
        <v>0.0</v>
      </c>
      <c r="S70" s="29">
        <v>0.0</v>
      </c>
      <c r="T70" s="29">
        <v>0.0</v>
      </c>
      <c r="U70" s="30">
        <f t="shared" ref="U70:V70" si="78">SUM(C70+G70+I70+K70+M70+O70+Q70+S70)</f>
        <v>8</v>
      </c>
      <c r="V70" s="31">
        <f t="shared" si="78"/>
        <v>14000650</v>
      </c>
      <c r="W70" s="51">
        <f>U70-'Non-Residential - New Const'!U57</f>
        <v>-12</v>
      </c>
      <c r="X70" s="52">
        <f>W70/'Non-Residential - New Const'!U57</f>
        <v>-0.6</v>
      </c>
      <c r="Y70" s="53">
        <f>V70-'Non-Residential - New Const'!V57</f>
        <v>-12515100</v>
      </c>
      <c r="Z70" s="52">
        <f>Y70/'Non-Residential - New Const'!V57</f>
        <v>-0.4719874037</v>
      </c>
      <c r="AA70" s="53">
        <f t="shared" si="79"/>
        <v>-12515100</v>
      </c>
      <c r="AB70" s="38"/>
      <c r="AC70" s="38"/>
      <c r="AD70" s="38"/>
      <c r="AE70" s="38"/>
      <c r="AF70" s="38"/>
      <c r="AG70" s="38"/>
      <c r="AH70" s="38"/>
      <c r="AI70" s="38"/>
      <c r="AJ70" s="38"/>
      <c r="AK70" s="38"/>
      <c r="AL70" s="38"/>
      <c r="AM70" s="38"/>
      <c r="AN70" s="38"/>
      <c r="AO70" s="38"/>
      <c r="AP70" s="38"/>
      <c r="AQ70" s="38"/>
    </row>
    <row r="71" ht="12.75" customHeight="1">
      <c r="A71" s="15" t="s">
        <v>20</v>
      </c>
      <c r="B71" s="24">
        <v>2009.0</v>
      </c>
      <c r="C71" s="25">
        <v>0.0</v>
      </c>
      <c r="D71" s="26">
        <v>0.0</v>
      </c>
      <c r="E71" s="27"/>
      <c r="F71" s="28"/>
      <c r="G71" s="25">
        <v>4.0</v>
      </c>
      <c r="H71" s="26">
        <v>2755024.0</v>
      </c>
      <c r="I71" s="25">
        <v>5.0</v>
      </c>
      <c r="J71" s="26">
        <v>4772559.0</v>
      </c>
      <c r="K71" s="25">
        <v>0.0</v>
      </c>
      <c r="L71" s="26">
        <v>0.0</v>
      </c>
      <c r="M71" s="25">
        <v>0.0</v>
      </c>
      <c r="N71" s="26">
        <v>0.0</v>
      </c>
      <c r="O71" s="25">
        <v>0.0</v>
      </c>
      <c r="P71" s="26">
        <v>0.0</v>
      </c>
      <c r="Q71" s="25">
        <v>0.0</v>
      </c>
      <c r="R71" s="26">
        <v>0.0</v>
      </c>
      <c r="S71" s="29">
        <v>0.0</v>
      </c>
      <c r="T71" s="29">
        <v>0.0</v>
      </c>
      <c r="U71" s="30">
        <f t="shared" ref="U71:V71" si="80">SUM(C71+G71+I71+K71+M71+O71+Q71+S71)</f>
        <v>9</v>
      </c>
      <c r="V71" s="31">
        <f t="shared" si="80"/>
        <v>7527583</v>
      </c>
      <c r="W71" s="51">
        <f>U71-'Non-Residential - New Const'!U58</f>
        <v>-7</v>
      </c>
      <c r="X71" s="52">
        <f>W71/'Non-Residential - New Const'!U58</f>
        <v>-0.4375</v>
      </c>
      <c r="Y71" s="53">
        <f>V71-'Non-Residential - New Const'!V58</f>
        <v>-1234698</v>
      </c>
      <c r="Z71" s="52">
        <f>Y71/'Non-Residential - New Const'!V58</f>
        <v>-0.1409105688</v>
      </c>
      <c r="AA71" s="53">
        <f t="shared" ref="AA71:AA81" si="82">AA70+Y71</f>
        <v>-13749798</v>
      </c>
      <c r="AB71" s="36"/>
      <c r="AC71" s="36"/>
      <c r="AD71" s="36"/>
      <c r="AE71" s="36"/>
      <c r="AF71" s="36"/>
      <c r="AG71" s="36"/>
      <c r="AH71" s="36"/>
      <c r="AI71" s="36"/>
      <c r="AJ71" s="36"/>
      <c r="AK71" s="36"/>
      <c r="AL71" s="36"/>
      <c r="AM71" s="36"/>
      <c r="AN71" s="36"/>
      <c r="AO71" s="36"/>
      <c r="AP71" s="36"/>
      <c r="AQ71" s="36"/>
    </row>
    <row r="72" ht="12.75" customHeight="1">
      <c r="A72" s="15" t="s">
        <v>21</v>
      </c>
      <c r="B72" s="24">
        <v>2009.0</v>
      </c>
      <c r="C72" s="25">
        <v>0.0</v>
      </c>
      <c r="D72" s="26">
        <v>0.0</v>
      </c>
      <c r="E72" s="27"/>
      <c r="F72" s="28"/>
      <c r="G72" s="25">
        <v>5.0</v>
      </c>
      <c r="H72" s="26">
        <v>1.2241902E7</v>
      </c>
      <c r="I72" s="25">
        <v>2.0</v>
      </c>
      <c r="J72" s="26">
        <v>189776.0</v>
      </c>
      <c r="K72" s="25">
        <v>0.0</v>
      </c>
      <c r="L72" s="26">
        <v>0.0</v>
      </c>
      <c r="M72" s="25">
        <v>3.0</v>
      </c>
      <c r="N72" s="26">
        <v>283800.0</v>
      </c>
      <c r="O72" s="25">
        <v>0.0</v>
      </c>
      <c r="P72" s="26">
        <v>0.0</v>
      </c>
      <c r="Q72" s="25">
        <v>0.0</v>
      </c>
      <c r="R72" s="26">
        <v>0.0</v>
      </c>
      <c r="S72" s="29">
        <v>0.0</v>
      </c>
      <c r="T72" s="29">
        <v>0.0</v>
      </c>
      <c r="U72" s="30">
        <f t="shared" ref="U72:V72" si="81">SUM(C72+G72+I72+K72+M72+O72+Q72+S72)</f>
        <v>10</v>
      </c>
      <c r="V72" s="31">
        <f t="shared" si="81"/>
        <v>12715478</v>
      </c>
      <c r="W72" s="51">
        <f>U72-'Non-Residential - New Const'!U59</f>
        <v>-16</v>
      </c>
      <c r="X72" s="52">
        <f>W72/'Non-Residential - New Const'!U59</f>
        <v>-0.6153846154</v>
      </c>
      <c r="Y72" s="53">
        <f>V72-'Non-Residential - New Const'!V59</f>
        <v>-37834048</v>
      </c>
      <c r="Z72" s="52">
        <f>Y72/'Non-Residential - New Const'!V59</f>
        <v>-0.7484550498</v>
      </c>
      <c r="AA72" s="53">
        <f t="shared" si="82"/>
        <v>-51583846</v>
      </c>
      <c r="AB72" s="36"/>
      <c r="AC72" s="36"/>
      <c r="AD72" s="36"/>
      <c r="AE72" s="36"/>
      <c r="AF72" s="36"/>
      <c r="AG72" s="36"/>
      <c r="AH72" s="36"/>
      <c r="AI72" s="36"/>
      <c r="AJ72" s="36"/>
      <c r="AK72" s="36"/>
      <c r="AL72" s="36"/>
      <c r="AM72" s="36"/>
      <c r="AN72" s="36"/>
      <c r="AO72" s="36"/>
      <c r="AP72" s="36"/>
      <c r="AQ72" s="36"/>
    </row>
    <row r="73" ht="12.75" customHeight="1">
      <c r="A73" s="15" t="s">
        <v>22</v>
      </c>
      <c r="B73" s="24">
        <v>2009.0</v>
      </c>
      <c r="C73" s="25">
        <v>0.0</v>
      </c>
      <c r="D73" s="26">
        <v>0.0</v>
      </c>
      <c r="E73" s="27"/>
      <c r="F73" s="28"/>
      <c r="G73" s="25">
        <v>10.0</v>
      </c>
      <c r="H73" s="26">
        <v>1.6986859E7</v>
      </c>
      <c r="I73" s="25">
        <v>6.0</v>
      </c>
      <c r="J73" s="26">
        <v>2097982.0</v>
      </c>
      <c r="K73" s="25">
        <v>0.0</v>
      </c>
      <c r="L73" s="26">
        <v>0.0</v>
      </c>
      <c r="M73" s="25">
        <v>2.0</v>
      </c>
      <c r="N73" s="26">
        <v>349965.0</v>
      </c>
      <c r="O73" s="25">
        <v>0.0</v>
      </c>
      <c r="P73" s="26">
        <v>0.0</v>
      </c>
      <c r="Q73" s="25">
        <v>0.0</v>
      </c>
      <c r="R73" s="26">
        <v>0.0</v>
      </c>
      <c r="S73" s="29">
        <v>0.0</v>
      </c>
      <c r="T73" s="29">
        <v>0.0</v>
      </c>
      <c r="U73" s="30">
        <f t="shared" ref="U73:V73" si="83">SUM(C73+G73+I73+K73+M73+O73+Q73+S73)</f>
        <v>18</v>
      </c>
      <c r="V73" s="31">
        <f t="shared" si="83"/>
        <v>19434806</v>
      </c>
      <c r="W73" s="51">
        <f>U73-'Non-Residential - New Const'!U60</f>
        <v>-5</v>
      </c>
      <c r="X73" s="52">
        <f>W73/'Non-Residential - New Const'!U60</f>
        <v>-0.2173913043</v>
      </c>
      <c r="Y73" s="53">
        <f>V73-'Non-Residential - New Const'!V60</f>
        <v>-11492604</v>
      </c>
      <c r="Z73" s="52">
        <f>Y73/'Non-Residential - New Const'!V60</f>
        <v>-0.371599303</v>
      </c>
      <c r="AA73" s="53">
        <f t="shared" si="82"/>
        <v>-63076450</v>
      </c>
      <c r="AB73" s="36"/>
      <c r="AC73" s="36"/>
      <c r="AD73" s="36"/>
      <c r="AE73" s="36"/>
      <c r="AF73" s="36"/>
      <c r="AG73" s="36"/>
      <c r="AH73" s="36"/>
      <c r="AI73" s="36"/>
      <c r="AJ73" s="36"/>
      <c r="AK73" s="36"/>
      <c r="AL73" s="36"/>
      <c r="AM73" s="36"/>
      <c r="AN73" s="36"/>
      <c r="AO73" s="36"/>
      <c r="AP73" s="36"/>
      <c r="AQ73" s="36"/>
    </row>
    <row r="74" ht="12.75" customHeight="1">
      <c r="A74" s="15" t="s">
        <v>23</v>
      </c>
      <c r="B74" s="24">
        <v>2009.0</v>
      </c>
      <c r="C74" s="25">
        <v>1.0</v>
      </c>
      <c r="D74" s="26">
        <v>48000.0</v>
      </c>
      <c r="E74" s="27"/>
      <c r="F74" s="28"/>
      <c r="G74" s="25">
        <v>6.0</v>
      </c>
      <c r="H74" s="26">
        <v>3246617.0</v>
      </c>
      <c r="I74" s="25">
        <v>1.0</v>
      </c>
      <c r="J74" s="26">
        <v>253102.0</v>
      </c>
      <c r="K74" s="25">
        <v>0.0</v>
      </c>
      <c r="L74" s="26">
        <v>0.0</v>
      </c>
      <c r="M74" s="25">
        <v>0.0</v>
      </c>
      <c r="N74" s="26">
        <v>0.0</v>
      </c>
      <c r="O74" s="25">
        <v>0.0</v>
      </c>
      <c r="P74" s="26">
        <v>0.0</v>
      </c>
      <c r="Q74" s="25">
        <v>0.0</v>
      </c>
      <c r="R74" s="26">
        <v>0.0</v>
      </c>
      <c r="S74" s="29">
        <v>1.0</v>
      </c>
      <c r="T74" s="29">
        <v>279959.0</v>
      </c>
      <c r="U74" s="30">
        <f t="shared" ref="U74:V74" si="84">SUM(C74+G74+I74+K74+M74+O74+Q74+S74)</f>
        <v>9</v>
      </c>
      <c r="V74" s="31">
        <f t="shared" si="84"/>
        <v>3827678</v>
      </c>
      <c r="W74" s="51">
        <f>U74-'Non-Residential - New Const'!U61</f>
        <v>-16</v>
      </c>
      <c r="X74" s="52">
        <f>W74/'Non-Residential - New Const'!U61</f>
        <v>-0.64</v>
      </c>
      <c r="Y74" s="53">
        <f>V74-'Non-Residential - New Const'!V61</f>
        <v>-41773972</v>
      </c>
      <c r="Z74" s="52">
        <f>Y74/'Non-Residential - New Const'!V61</f>
        <v>-0.9160627302</v>
      </c>
      <c r="AA74" s="53">
        <f t="shared" si="82"/>
        <v>-104850422</v>
      </c>
      <c r="AB74" s="36"/>
      <c r="AC74" s="36"/>
      <c r="AD74" s="36"/>
      <c r="AE74" s="36"/>
      <c r="AF74" s="36"/>
      <c r="AG74" s="36"/>
      <c r="AH74" s="36"/>
      <c r="AI74" s="36"/>
      <c r="AJ74" s="36"/>
      <c r="AK74" s="36"/>
      <c r="AL74" s="36"/>
      <c r="AM74" s="36"/>
      <c r="AN74" s="36"/>
      <c r="AO74" s="36"/>
      <c r="AP74" s="36"/>
      <c r="AQ74" s="36"/>
    </row>
    <row r="75" ht="12.75" customHeight="1">
      <c r="A75" s="15" t="s">
        <v>24</v>
      </c>
      <c r="B75" s="24">
        <v>2009.0</v>
      </c>
      <c r="C75" s="25">
        <v>0.0</v>
      </c>
      <c r="D75" s="26">
        <v>0.0</v>
      </c>
      <c r="E75" s="27"/>
      <c r="F75" s="28"/>
      <c r="G75" s="25">
        <v>8.0</v>
      </c>
      <c r="H75" s="26">
        <v>2.2012468E7</v>
      </c>
      <c r="I75" s="25">
        <v>17.0</v>
      </c>
      <c r="J75" s="26">
        <v>7578936.0</v>
      </c>
      <c r="K75" s="25">
        <v>0.0</v>
      </c>
      <c r="L75" s="26">
        <v>0.0</v>
      </c>
      <c r="M75" s="25">
        <v>0.0</v>
      </c>
      <c r="N75" s="26">
        <v>0.0</v>
      </c>
      <c r="O75" s="25">
        <v>0.0</v>
      </c>
      <c r="P75" s="26">
        <v>0.0</v>
      </c>
      <c r="Q75" s="25">
        <v>0.0</v>
      </c>
      <c r="R75" s="26">
        <v>0.0</v>
      </c>
      <c r="S75" s="29">
        <v>1.0</v>
      </c>
      <c r="T75" s="29">
        <v>6371978.0</v>
      </c>
      <c r="U75" s="30">
        <f t="shared" ref="U75:V75" si="85">SUM(C75+G75+I75+K75+M75+O75+Q75+S75)</f>
        <v>26</v>
      </c>
      <c r="V75" s="31">
        <f t="shared" si="85"/>
        <v>35963382</v>
      </c>
      <c r="W75" s="51">
        <f>U75-'Non-Residential - New Const'!U62</f>
        <v>5</v>
      </c>
      <c r="X75" s="52">
        <f>W75/'Non-Residential - New Const'!U62</f>
        <v>0.2380952381</v>
      </c>
      <c r="Y75" s="53">
        <f>V75-'Non-Residential - New Const'!V62</f>
        <v>27978660</v>
      </c>
      <c r="Z75" s="52">
        <f>Y75/'Non-Residential - New Const'!V62</f>
        <v>3.50402431</v>
      </c>
      <c r="AA75" s="53">
        <f t="shared" si="82"/>
        <v>-76871762</v>
      </c>
      <c r="AB75" s="36"/>
      <c r="AC75" s="36"/>
      <c r="AD75" s="36"/>
      <c r="AE75" s="36"/>
      <c r="AF75" s="36"/>
      <c r="AG75" s="36"/>
      <c r="AH75" s="36"/>
      <c r="AI75" s="36"/>
      <c r="AJ75" s="36"/>
      <c r="AK75" s="36"/>
      <c r="AL75" s="36"/>
      <c r="AM75" s="36"/>
      <c r="AN75" s="36"/>
      <c r="AO75" s="36"/>
      <c r="AP75" s="36"/>
      <c r="AQ75" s="36"/>
    </row>
    <row r="76" ht="12.75" customHeight="1">
      <c r="A76" s="15" t="s">
        <v>25</v>
      </c>
      <c r="B76" s="24">
        <v>2009.0</v>
      </c>
      <c r="C76" s="25">
        <v>0.0</v>
      </c>
      <c r="D76" s="26">
        <v>0.0</v>
      </c>
      <c r="E76" s="27"/>
      <c r="F76" s="28"/>
      <c r="G76" s="25">
        <v>7.0</v>
      </c>
      <c r="H76" s="26">
        <v>2.3843042E7</v>
      </c>
      <c r="I76" s="25">
        <v>8.0</v>
      </c>
      <c r="J76" s="26">
        <v>4160795.0</v>
      </c>
      <c r="K76" s="25">
        <v>0.0</v>
      </c>
      <c r="L76" s="26">
        <v>0.0</v>
      </c>
      <c r="M76" s="25">
        <v>1.0</v>
      </c>
      <c r="N76" s="26">
        <v>1905120.0</v>
      </c>
      <c r="O76" s="25">
        <v>0.0</v>
      </c>
      <c r="P76" s="26">
        <v>0.0</v>
      </c>
      <c r="Q76" s="25">
        <v>0.0</v>
      </c>
      <c r="R76" s="26">
        <v>0.0</v>
      </c>
      <c r="S76" s="29">
        <v>3.0</v>
      </c>
      <c r="T76" s="29">
        <v>214529.0</v>
      </c>
      <c r="U76" s="30">
        <f t="shared" ref="U76:V76" si="86">SUM(C76+G76+I76+K76+M76+O76+Q76+S76)</f>
        <v>19</v>
      </c>
      <c r="V76" s="31">
        <f t="shared" si="86"/>
        <v>30123486</v>
      </c>
      <c r="W76" s="51">
        <f>U76-'Non-Residential - New Const'!U63</f>
        <v>-5</v>
      </c>
      <c r="X76" s="52">
        <f>W76/'Non-Residential - New Const'!U63</f>
        <v>-0.2083333333</v>
      </c>
      <c r="Y76" s="53">
        <f>V76-'Non-Residential - New Const'!V63</f>
        <v>5976048</v>
      </c>
      <c r="Z76" s="52">
        <f>Y76/'Non-Residential - New Const'!V63</f>
        <v>0.2474816583</v>
      </c>
      <c r="AA76" s="53">
        <f t="shared" si="82"/>
        <v>-70895714</v>
      </c>
      <c r="AB76" s="36"/>
      <c r="AC76" s="36"/>
      <c r="AD76" s="36"/>
      <c r="AE76" s="36"/>
      <c r="AF76" s="36"/>
      <c r="AG76" s="36"/>
      <c r="AH76" s="36"/>
      <c r="AI76" s="36"/>
      <c r="AJ76" s="36"/>
      <c r="AK76" s="36"/>
      <c r="AL76" s="36"/>
      <c r="AM76" s="36"/>
      <c r="AN76" s="36"/>
      <c r="AO76" s="36"/>
      <c r="AP76" s="36"/>
      <c r="AQ76" s="36"/>
    </row>
    <row r="77" ht="12.75" customHeight="1">
      <c r="A77" s="15" t="s">
        <v>26</v>
      </c>
      <c r="B77" s="24">
        <v>2009.0</v>
      </c>
      <c r="C77" s="25">
        <v>0.0</v>
      </c>
      <c r="D77" s="26">
        <v>0.0</v>
      </c>
      <c r="E77" s="27"/>
      <c r="F77" s="28"/>
      <c r="G77" s="25">
        <v>8.0</v>
      </c>
      <c r="H77" s="26">
        <v>9347989.0</v>
      </c>
      <c r="I77" s="25">
        <v>5.0</v>
      </c>
      <c r="J77" s="26">
        <v>1.0344062E7</v>
      </c>
      <c r="K77" s="25">
        <v>0.0</v>
      </c>
      <c r="L77" s="26">
        <v>0.0</v>
      </c>
      <c r="M77" s="25">
        <v>2.0</v>
      </c>
      <c r="N77" s="26">
        <v>33705.0</v>
      </c>
      <c r="O77" s="25">
        <v>0.0</v>
      </c>
      <c r="P77" s="26">
        <v>0.0</v>
      </c>
      <c r="Q77" s="25">
        <v>0.0</v>
      </c>
      <c r="R77" s="26">
        <v>0.0</v>
      </c>
      <c r="S77" s="29">
        <v>0.0</v>
      </c>
      <c r="T77" s="29">
        <v>0.0</v>
      </c>
      <c r="U77" s="30">
        <f t="shared" ref="U77:V77" si="87">SUM(C77+G77+I77+K77+M77+O77+Q77+S77)</f>
        <v>15</v>
      </c>
      <c r="V77" s="31">
        <f t="shared" si="87"/>
        <v>19725756</v>
      </c>
      <c r="W77" s="51">
        <f>U77-'Non-Residential - New Const'!U64</f>
        <v>-4</v>
      </c>
      <c r="X77" s="52">
        <f>W77/'Non-Residential - New Const'!U64</f>
        <v>-0.2105263158</v>
      </c>
      <c r="Y77" s="53">
        <f>V77-'Non-Residential - New Const'!V64</f>
        <v>-3946006</v>
      </c>
      <c r="Z77" s="52">
        <f>Y77/'Non-Residential - New Const'!V64</f>
        <v>-0.1666967588</v>
      </c>
      <c r="AA77" s="53">
        <f t="shared" si="82"/>
        <v>-74841720</v>
      </c>
      <c r="AB77" s="36"/>
      <c r="AC77" s="36"/>
      <c r="AD77" s="36"/>
      <c r="AE77" s="36"/>
      <c r="AF77" s="36"/>
      <c r="AG77" s="36"/>
      <c r="AH77" s="36"/>
      <c r="AI77" s="36"/>
      <c r="AJ77" s="36"/>
      <c r="AK77" s="36"/>
      <c r="AL77" s="36"/>
      <c r="AM77" s="36"/>
      <c r="AN77" s="36"/>
      <c r="AO77" s="36"/>
      <c r="AP77" s="36"/>
      <c r="AQ77" s="36"/>
    </row>
    <row r="78" ht="12.75" customHeight="1">
      <c r="A78" s="15" t="s">
        <v>27</v>
      </c>
      <c r="B78" s="24">
        <v>2009.0</v>
      </c>
      <c r="C78" s="25">
        <v>0.0</v>
      </c>
      <c r="D78" s="26">
        <v>0.0</v>
      </c>
      <c r="E78" s="27"/>
      <c r="F78" s="28"/>
      <c r="G78" s="25">
        <v>7.0</v>
      </c>
      <c r="H78" s="26">
        <v>2230157.0</v>
      </c>
      <c r="I78" s="25">
        <v>1.0</v>
      </c>
      <c r="J78" s="26">
        <v>2452376.0</v>
      </c>
      <c r="K78" s="25">
        <v>0.0</v>
      </c>
      <c r="L78" s="26">
        <v>0.0</v>
      </c>
      <c r="M78" s="25">
        <v>0.0</v>
      </c>
      <c r="N78" s="26">
        <v>0.0</v>
      </c>
      <c r="O78" s="25">
        <v>0.0</v>
      </c>
      <c r="P78" s="26">
        <v>0.0</v>
      </c>
      <c r="Q78" s="25">
        <v>0.0</v>
      </c>
      <c r="R78" s="26">
        <v>0.0</v>
      </c>
      <c r="S78" s="29">
        <v>0.0</v>
      </c>
      <c r="T78" s="29">
        <v>0.0</v>
      </c>
      <c r="U78" s="30">
        <f t="shared" ref="U78:V78" si="88">SUM(C78+G78+I78+K78+M78+O78+Q78+S78)</f>
        <v>8</v>
      </c>
      <c r="V78" s="31">
        <f t="shared" si="88"/>
        <v>4682533</v>
      </c>
      <c r="W78" s="51">
        <f>U78-'Non-Residential - New Const'!U65</f>
        <v>-14</v>
      </c>
      <c r="X78" s="52">
        <f>W78/'Non-Residential - New Const'!U65</f>
        <v>-0.6363636364</v>
      </c>
      <c r="Y78" s="53">
        <f>V78-'Non-Residential - New Const'!V65</f>
        <v>-51425969</v>
      </c>
      <c r="Z78" s="52">
        <f>Y78/'Non-Residential - New Const'!V65</f>
        <v>-0.9165450363</v>
      </c>
      <c r="AA78" s="53">
        <f t="shared" si="82"/>
        <v>-126267689</v>
      </c>
      <c r="AB78" s="36"/>
      <c r="AC78" s="36"/>
      <c r="AD78" s="36"/>
      <c r="AE78" s="36"/>
      <c r="AF78" s="36"/>
      <c r="AG78" s="36"/>
      <c r="AH78" s="36"/>
      <c r="AI78" s="36"/>
      <c r="AJ78" s="36"/>
      <c r="AK78" s="36"/>
      <c r="AL78" s="36"/>
      <c r="AM78" s="36"/>
      <c r="AN78" s="36"/>
      <c r="AO78" s="36"/>
      <c r="AP78" s="36"/>
      <c r="AQ78" s="36"/>
    </row>
    <row r="79" ht="12.75" customHeight="1">
      <c r="A79" s="15" t="s">
        <v>28</v>
      </c>
      <c r="B79" s="24">
        <v>2009.0</v>
      </c>
      <c r="C79" s="25">
        <v>0.0</v>
      </c>
      <c r="D79" s="26">
        <v>0.0</v>
      </c>
      <c r="E79" s="27"/>
      <c r="F79" s="28"/>
      <c r="G79" s="25">
        <v>8.0</v>
      </c>
      <c r="H79" s="26">
        <v>6224126.0</v>
      </c>
      <c r="I79" s="25">
        <v>3.0</v>
      </c>
      <c r="J79" s="26">
        <v>1377397.0</v>
      </c>
      <c r="K79" s="25">
        <v>0.0</v>
      </c>
      <c r="L79" s="26">
        <v>0.0</v>
      </c>
      <c r="M79" s="25">
        <v>1.0</v>
      </c>
      <c r="N79" s="26">
        <v>25200.0</v>
      </c>
      <c r="O79" s="25">
        <v>0.0</v>
      </c>
      <c r="P79" s="26">
        <v>0.0</v>
      </c>
      <c r="Q79" s="25">
        <v>0.0</v>
      </c>
      <c r="R79" s="26">
        <v>0.0</v>
      </c>
      <c r="S79" s="29">
        <v>1.0</v>
      </c>
      <c r="T79" s="29">
        <v>507382.0</v>
      </c>
      <c r="U79" s="30">
        <f t="shared" ref="U79:V79" si="89">SUM(C79+G79+I79+K79+M79+O79+Q79+S79)</f>
        <v>13</v>
      </c>
      <c r="V79" s="31">
        <f t="shared" si="89"/>
        <v>8134105</v>
      </c>
      <c r="W79" s="51">
        <f>U79-'Non-Residential - New Const'!U66</f>
        <v>-16</v>
      </c>
      <c r="X79" s="52">
        <f>W79/'Non-Residential - New Const'!U66</f>
        <v>-0.5517241379</v>
      </c>
      <c r="Y79" s="53">
        <f>V79-'Non-Residential - New Const'!V66</f>
        <v>-70048549</v>
      </c>
      <c r="Z79" s="52">
        <f>Y79/'Non-Residential - New Const'!V66</f>
        <v>-0.8959602344</v>
      </c>
      <c r="AA79" s="53">
        <f t="shared" si="82"/>
        <v>-196316238</v>
      </c>
      <c r="AB79" s="36"/>
      <c r="AC79" s="36"/>
      <c r="AD79" s="36"/>
      <c r="AE79" s="36"/>
      <c r="AF79" s="36"/>
      <c r="AG79" s="36"/>
      <c r="AH79" s="36"/>
      <c r="AI79" s="36"/>
      <c r="AJ79" s="36"/>
      <c r="AK79" s="36"/>
      <c r="AL79" s="36"/>
      <c r="AM79" s="36"/>
      <c r="AN79" s="36"/>
      <c r="AO79" s="36"/>
      <c r="AP79" s="36"/>
      <c r="AQ79" s="36"/>
    </row>
    <row r="80" ht="12.75" customHeight="1">
      <c r="A80" s="15" t="s">
        <v>29</v>
      </c>
      <c r="B80" s="24">
        <v>2009.0</v>
      </c>
      <c r="C80" s="25">
        <v>0.0</v>
      </c>
      <c r="D80" s="26">
        <v>0.0</v>
      </c>
      <c r="E80" s="27"/>
      <c r="F80" s="28"/>
      <c r="G80" s="25">
        <v>5.0</v>
      </c>
      <c r="H80" s="26">
        <v>9360300.0</v>
      </c>
      <c r="I80" s="25">
        <v>6.0</v>
      </c>
      <c r="J80" s="26">
        <v>1.1841094E7</v>
      </c>
      <c r="K80" s="25">
        <v>0.0</v>
      </c>
      <c r="L80" s="26">
        <v>0.0</v>
      </c>
      <c r="M80" s="25">
        <v>0.0</v>
      </c>
      <c r="N80" s="26">
        <v>0.0</v>
      </c>
      <c r="O80" s="25">
        <v>0.0</v>
      </c>
      <c r="P80" s="26">
        <v>0.0</v>
      </c>
      <c r="Q80" s="25">
        <v>0.0</v>
      </c>
      <c r="R80" s="26">
        <v>0.0</v>
      </c>
      <c r="S80" s="29">
        <v>0.0</v>
      </c>
      <c r="T80" s="29">
        <v>0.0</v>
      </c>
      <c r="U80" s="30">
        <f t="shared" ref="U80:V80" si="90">SUM(C80+G80+I80+K80+M80+O80+Q80+S80)</f>
        <v>11</v>
      </c>
      <c r="V80" s="31">
        <f t="shared" si="90"/>
        <v>21201394</v>
      </c>
      <c r="W80" s="51">
        <f>U80-'Non-Residential - New Const'!U67</f>
        <v>-12</v>
      </c>
      <c r="X80" s="52">
        <f>W80/'Non-Residential - New Const'!U67</f>
        <v>-0.5217391304</v>
      </c>
      <c r="Y80" s="53">
        <f>V80-'Non-Residential - New Const'!V67</f>
        <v>-13989365</v>
      </c>
      <c r="Z80" s="52">
        <f>Y80/'Non-Residential - New Const'!V67</f>
        <v>-0.3975295048</v>
      </c>
      <c r="AA80" s="53">
        <f t="shared" si="82"/>
        <v>-210305603</v>
      </c>
      <c r="AB80" s="36"/>
      <c r="AC80" s="36"/>
      <c r="AD80" s="36"/>
      <c r="AE80" s="36"/>
      <c r="AF80" s="36"/>
      <c r="AG80" s="36"/>
      <c r="AH80" s="36"/>
      <c r="AI80" s="36"/>
      <c r="AJ80" s="36"/>
      <c r="AK80" s="36"/>
      <c r="AL80" s="36"/>
      <c r="AM80" s="36"/>
      <c r="AN80" s="36"/>
      <c r="AO80" s="36"/>
      <c r="AP80" s="36"/>
      <c r="AQ80" s="36"/>
    </row>
    <row r="81" ht="12.75" customHeight="1">
      <c r="A81" s="15" t="s">
        <v>30</v>
      </c>
      <c r="B81" s="24">
        <v>2009.0</v>
      </c>
      <c r="C81" s="25">
        <v>0.0</v>
      </c>
      <c r="D81" s="26">
        <v>0.0</v>
      </c>
      <c r="E81" s="27"/>
      <c r="F81" s="28"/>
      <c r="G81" s="25">
        <v>3.0</v>
      </c>
      <c r="H81" s="26">
        <v>6564420.0</v>
      </c>
      <c r="I81" s="25">
        <v>3.0</v>
      </c>
      <c r="J81" s="26">
        <v>1.3144546E7</v>
      </c>
      <c r="K81" s="25">
        <v>0.0</v>
      </c>
      <c r="L81" s="26">
        <v>0.0</v>
      </c>
      <c r="M81" s="25">
        <v>1.0</v>
      </c>
      <c r="N81" s="26">
        <v>562464.0</v>
      </c>
      <c r="O81" s="25">
        <v>0.0</v>
      </c>
      <c r="P81" s="26">
        <v>0.0</v>
      </c>
      <c r="Q81" s="25">
        <v>0.0</v>
      </c>
      <c r="R81" s="26">
        <v>0.0</v>
      </c>
      <c r="S81" s="29">
        <v>1.0</v>
      </c>
      <c r="T81" s="29">
        <v>7162748.0</v>
      </c>
      <c r="U81" s="30">
        <f t="shared" ref="U81:V81" si="91">SUM(C81+G81+I81+K81+M81+O81+Q81+S81)</f>
        <v>8</v>
      </c>
      <c r="V81" s="31">
        <f t="shared" si="91"/>
        <v>27434178</v>
      </c>
      <c r="W81" s="51">
        <f>U81-'Non-Residential - New Const'!U68</f>
        <v>-23</v>
      </c>
      <c r="X81" s="52">
        <f>W81/'Non-Residential - New Const'!U68</f>
        <v>-0.7419354839</v>
      </c>
      <c r="Y81" s="53">
        <f>V81-'Non-Residential - New Const'!V68</f>
        <v>5520855</v>
      </c>
      <c r="Z81" s="52">
        <f>Y81/'Non-Residential - New Const'!V68</f>
        <v>0.251940566</v>
      </c>
      <c r="AA81" s="53">
        <f t="shared" si="82"/>
        <v>-204784748</v>
      </c>
      <c r="AB81" s="36"/>
      <c r="AC81" s="36"/>
      <c r="AD81" s="36"/>
      <c r="AE81" s="36"/>
      <c r="AF81" s="36"/>
      <c r="AG81" s="36"/>
      <c r="AH81" s="36"/>
      <c r="AI81" s="36"/>
      <c r="AJ81" s="36"/>
      <c r="AK81" s="36"/>
      <c r="AL81" s="36"/>
      <c r="AM81" s="36"/>
      <c r="AN81" s="36"/>
      <c r="AO81" s="36"/>
      <c r="AP81" s="36"/>
      <c r="AQ81" s="36"/>
    </row>
    <row r="82" ht="12.75" customHeight="1">
      <c r="A82" s="23" t="s">
        <v>31</v>
      </c>
      <c r="B82" s="40">
        <v>2009.0</v>
      </c>
      <c r="C82" s="41">
        <f t="shared" ref="C82:D82" si="92">SUM(C70:C81)</f>
        <v>1</v>
      </c>
      <c r="D82" s="42">
        <f t="shared" si="92"/>
        <v>48000</v>
      </c>
      <c r="E82" s="43"/>
      <c r="F82" s="44"/>
      <c r="G82" s="41">
        <f t="shared" ref="G82:W82" si="93">SUM(G70:G81)</f>
        <v>73</v>
      </c>
      <c r="H82" s="42">
        <f t="shared" si="93"/>
        <v>116606064</v>
      </c>
      <c r="I82" s="41">
        <f t="shared" si="93"/>
        <v>61</v>
      </c>
      <c r="J82" s="42">
        <f t="shared" si="93"/>
        <v>67513610</v>
      </c>
      <c r="K82" s="41">
        <f t="shared" si="93"/>
        <v>0</v>
      </c>
      <c r="L82" s="42">
        <f t="shared" si="93"/>
        <v>0</v>
      </c>
      <c r="M82" s="41">
        <f t="shared" si="93"/>
        <v>12</v>
      </c>
      <c r="N82" s="42">
        <f t="shared" si="93"/>
        <v>6066759</v>
      </c>
      <c r="O82" s="41">
        <f t="shared" si="93"/>
        <v>0</v>
      </c>
      <c r="P82" s="42">
        <f t="shared" si="93"/>
        <v>0</v>
      </c>
      <c r="Q82" s="41">
        <f t="shared" si="93"/>
        <v>0</v>
      </c>
      <c r="R82" s="42">
        <f t="shared" si="93"/>
        <v>0</v>
      </c>
      <c r="S82" s="45">
        <f t="shared" si="93"/>
        <v>7</v>
      </c>
      <c r="T82" s="45">
        <f t="shared" si="93"/>
        <v>14536596</v>
      </c>
      <c r="U82" s="46">
        <f t="shared" si="93"/>
        <v>154</v>
      </c>
      <c r="V82" s="47">
        <f t="shared" si="93"/>
        <v>204771029</v>
      </c>
      <c r="W82" s="54">
        <f t="shared" si="93"/>
        <v>-125</v>
      </c>
      <c r="X82" s="55">
        <f>W82/'Non-Residential - New Const'!U69</f>
        <v>-0.4480286738</v>
      </c>
      <c r="Y82" s="56">
        <f>SUM(Y70:Y81)</f>
        <v>-204784748</v>
      </c>
      <c r="Z82" s="55">
        <f>Y82/'Non-Residential - New Const'!V69</f>
        <v>-0.5000167486</v>
      </c>
      <c r="AA82" s="56">
        <f t="shared" ref="AA82:AA83" si="95">Y82</f>
        <v>-204784748</v>
      </c>
      <c r="AB82" s="36"/>
      <c r="AC82" s="36"/>
      <c r="AD82" s="36"/>
      <c r="AE82" s="36"/>
      <c r="AF82" s="36"/>
      <c r="AG82" s="36"/>
      <c r="AH82" s="36"/>
      <c r="AI82" s="36"/>
      <c r="AJ82" s="36"/>
      <c r="AK82" s="36"/>
      <c r="AL82" s="36"/>
      <c r="AM82" s="36"/>
      <c r="AN82" s="36"/>
      <c r="AO82" s="36"/>
      <c r="AP82" s="36"/>
      <c r="AQ82" s="36"/>
    </row>
    <row r="83" ht="12.75" customHeight="1">
      <c r="A83" s="15" t="s">
        <v>19</v>
      </c>
      <c r="B83" s="24">
        <v>2010.0</v>
      </c>
      <c r="C83" s="25">
        <v>0.0</v>
      </c>
      <c r="D83" s="26">
        <v>0.0</v>
      </c>
      <c r="E83" s="27"/>
      <c r="F83" s="28"/>
      <c r="G83" s="25">
        <v>2.0</v>
      </c>
      <c r="H83" s="26">
        <v>3579198.0</v>
      </c>
      <c r="I83" s="25">
        <v>1.0</v>
      </c>
      <c r="J83" s="26">
        <v>2.4E7</v>
      </c>
      <c r="K83" s="25">
        <v>0.0</v>
      </c>
      <c r="L83" s="26">
        <v>0.0</v>
      </c>
      <c r="M83" s="25">
        <v>0.0</v>
      </c>
      <c r="N83" s="26">
        <v>0.0</v>
      </c>
      <c r="O83" s="25">
        <v>0.0</v>
      </c>
      <c r="P83" s="26">
        <v>0.0</v>
      </c>
      <c r="Q83" s="25">
        <v>0.0</v>
      </c>
      <c r="R83" s="26">
        <v>0.0</v>
      </c>
      <c r="S83" s="29">
        <v>0.0</v>
      </c>
      <c r="T83" s="29">
        <v>0.0</v>
      </c>
      <c r="U83" s="30">
        <f t="shared" ref="U83:V83" si="94">SUM(C83+G83+I83+K83+M83+O83+Q83+S83)</f>
        <v>3</v>
      </c>
      <c r="V83" s="31">
        <f t="shared" si="94"/>
        <v>27579198</v>
      </c>
      <c r="W83" s="51">
        <f>U83-'Non-Residential - New Const'!U70</f>
        <v>-5</v>
      </c>
      <c r="X83" s="52">
        <f>W83/'Non-Residential - New Const'!U70</f>
        <v>-0.625</v>
      </c>
      <c r="Y83" s="53">
        <f>V83-'Non-Residential - New Const'!V70</f>
        <v>13578548</v>
      </c>
      <c r="Z83" s="52">
        <f>Y83/'Non-Residential - New Const'!V70</f>
        <v>0.9698512569</v>
      </c>
      <c r="AA83" s="53">
        <f t="shared" si="95"/>
        <v>13578548</v>
      </c>
      <c r="AB83" s="36"/>
      <c r="AC83" s="36"/>
      <c r="AD83" s="36"/>
      <c r="AE83" s="36"/>
      <c r="AF83" s="36"/>
      <c r="AG83" s="36"/>
      <c r="AH83" s="36"/>
      <c r="AI83" s="36"/>
      <c r="AJ83" s="36"/>
      <c r="AK83" s="36"/>
      <c r="AL83" s="36"/>
      <c r="AM83" s="36"/>
      <c r="AN83" s="36"/>
      <c r="AO83" s="36"/>
      <c r="AP83" s="36"/>
      <c r="AQ83" s="36"/>
    </row>
    <row r="84" ht="12.75" customHeight="1">
      <c r="A84" s="15" t="s">
        <v>20</v>
      </c>
      <c r="B84" s="24">
        <v>2010.0</v>
      </c>
      <c r="C84" s="25">
        <v>0.0</v>
      </c>
      <c r="D84" s="26">
        <v>0.0</v>
      </c>
      <c r="E84" s="27"/>
      <c r="F84" s="28"/>
      <c r="G84" s="25">
        <v>3.0</v>
      </c>
      <c r="H84" s="26">
        <v>6402690.0</v>
      </c>
      <c r="I84" s="25">
        <v>3.0</v>
      </c>
      <c r="J84" s="26">
        <v>948051.0</v>
      </c>
      <c r="K84" s="25">
        <v>0.0</v>
      </c>
      <c r="L84" s="26">
        <v>0.0</v>
      </c>
      <c r="M84" s="25">
        <v>2.0</v>
      </c>
      <c r="N84" s="26">
        <v>3572730.0</v>
      </c>
      <c r="O84" s="25">
        <v>0.0</v>
      </c>
      <c r="P84" s="26">
        <v>0.0</v>
      </c>
      <c r="Q84" s="25">
        <v>0.0</v>
      </c>
      <c r="R84" s="26">
        <v>0.0</v>
      </c>
      <c r="S84" s="29">
        <v>0.0</v>
      </c>
      <c r="T84" s="29">
        <v>0.0</v>
      </c>
      <c r="U84" s="30">
        <f t="shared" ref="U84:V84" si="96">SUM(C84+G84+I84+K84+M84+O84+Q84+S84)</f>
        <v>8</v>
      </c>
      <c r="V84" s="31">
        <f t="shared" si="96"/>
        <v>10923471</v>
      </c>
      <c r="W84" s="51">
        <f>U84-'Non-Residential - New Const'!U71</f>
        <v>-1</v>
      </c>
      <c r="X84" s="52">
        <f>W84/'Non-Residential - New Const'!U71</f>
        <v>-0.1111111111</v>
      </c>
      <c r="Y84" s="53">
        <f>V84-'Non-Residential - New Const'!V71</f>
        <v>3395888</v>
      </c>
      <c r="Z84" s="52">
        <f>Y84/'Non-Residential - New Const'!V71</f>
        <v>0.4511259457</v>
      </c>
      <c r="AA84" s="53">
        <f t="shared" ref="AA84:AA94" si="98">AA83+Y84</f>
        <v>16974436</v>
      </c>
      <c r="AB84" s="38"/>
      <c r="AC84" s="38"/>
      <c r="AD84" s="38"/>
      <c r="AE84" s="38"/>
      <c r="AF84" s="38"/>
      <c r="AG84" s="38"/>
      <c r="AH84" s="38"/>
      <c r="AI84" s="38"/>
      <c r="AJ84" s="38"/>
      <c r="AK84" s="38"/>
      <c r="AL84" s="38"/>
      <c r="AM84" s="38"/>
      <c r="AN84" s="38"/>
      <c r="AO84" s="38"/>
      <c r="AP84" s="38"/>
      <c r="AQ84" s="38"/>
    </row>
    <row r="85" ht="12.75" customHeight="1">
      <c r="A85" s="15" t="s">
        <v>21</v>
      </c>
      <c r="B85" s="24">
        <v>2010.0</v>
      </c>
      <c r="C85" s="25">
        <v>0.0</v>
      </c>
      <c r="D85" s="26">
        <v>0.0</v>
      </c>
      <c r="E85" s="27"/>
      <c r="F85" s="28"/>
      <c r="G85" s="25">
        <v>2.0</v>
      </c>
      <c r="H85" s="26">
        <v>74000.0</v>
      </c>
      <c r="I85" s="25">
        <v>12.0</v>
      </c>
      <c r="J85" s="26">
        <v>6509232.0</v>
      </c>
      <c r="K85" s="25">
        <v>0.0</v>
      </c>
      <c r="L85" s="26">
        <v>0.0</v>
      </c>
      <c r="M85" s="25">
        <v>2.0</v>
      </c>
      <c r="N85" s="26">
        <v>4666977.0</v>
      </c>
      <c r="O85" s="25">
        <v>0.0</v>
      </c>
      <c r="P85" s="26">
        <v>0.0</v>
      </c>
      <c r="Q85" s="25">
        <v>0.0</v>
      </c>
      <c r="R85" s="26">
        <v>0.0</v>
      </c>
      <c r="S85" s="29">
        <v>3.0</v>
      </c>
      <c r="T85" s="29">
        <v>1.2047271E7</v>
      </c>
      <c r="U85" s="30">
        <f t="shared" ref="U85:V85" si="97">SUM(C85+G85+I85+K85+M85+O85+Q85+S85)</f>
        <v>19</v>
      </c>
      <c r="V85" s="31">
        <f t="shared" si="97"/>
        <v>23297480</v>
      </c>
      <c r="W85" s="51">
        <f>U85-'Non-Residential - New Const'!U72</f>
        <v>9</v>
      </c>
      <c r="X85" s="52">
        <f>W85/'Non-Residential - New Const'!U72</f>
        <v>0.9</v>
      </c>
      <c r="Y85" s="53">
        <f>V85-'Non-Residential - New Const'!V72</f>
        <v>10582002</v>
      </c>
      <c r="Z85" s="52">
        <f>Y85/'Non-Residential - New Const'!V72</f>
        <v>0.832214251</v>
      </c>
      <c r="AA85" s="53">
        <f t="shared" si="98"/>
        <v>27556438</v>
      </c>
      <c r="AB85" s="38"/>
      <c r="AC85" s="38"/>
      <c r="AD85" s="38"/>
      <c r="AE85" s="38"/>
      <c r="AF85" s="38"/>
      <c r="AG85" s="38"/>
      <c r="AH85" s="38"/>
      <c r="AI85" s="38"/>
      <c r="AJ85" s="38"/>
      <c r="AK85" s="38"/>
      <c r="AL85" s="38"/>
      <c r="AM85" s="38"/>
      <c r="AN85" s="38"/>
      <c r="AO85" s="38"/>
      <c r="AP85" s="38"/>
      <c r="AQ85" s="38"/>
    </row>
    <row r="86" ht="12.75" customHeight="1">
      <c r="A86" s="15" t="s">
        <v>22</v>
      </c>
      <c r="B86" s="24">
        <v>2010.0</v>
      </c>
      <c r="C86" s="25">
        <v>0.0</v>
      </c>
      <c r="D86" s="26">
        <v>0.0</v>
      </c>
      <c r="E86" s="27"/>
      <c r="F86" s="28"/>
      <c r="G86" s="25">
        <v>8.0</v>
      </c>
      <c r="H86" s="26">
        <v>6276142.0</v>
      </c>
      <c r="I86" s="25">
        <v>5.0</v>
      </c>
      <c r="J86" s="26">
        <v>4307812.0</v>
      </c>
      <c r="K86" s="25">
        <v>0.0</v>
      </c>
      <c r="L86" s="26">
        <v>0.0</v>
      </c>
      <c r="M86" s="25">
        <v>3.0</v>
      </c>
      <c r="N86" s="26">
        <v>2708324.0</v>
      </c>
      <c r="O86" s="25">
        <v>0.0</v>
      </c>
      <c r="P86" s="26">
        <v>0.0</v>
      </c>
      <c r="Q86" s="25">
        <v>0.0</v>
      </c>
      <c r="R86" s="26">
        <v>0.0</v>
      </c>
      <c r="S86" s="29">
        <v>1.0</v>
      </c>
      <c r="T86" s="29">
        <v>909235.0</v>
      </c>
      <c r="U86" s="30">
        <f t="shared" ref="U86:V86" si="99">SUM(C86+G86+I86+K86+M86+O86+Q86+S86)</f>
        <v>17</v>
      </c>
      <c r="V86" s="31">
        <f t="shared" si="99"/>
        <v>14201513</v>
      </c>
      <c r="W86" s="51">
        <f>U86-'Non-Residential - New Const'!U73</f>
        <v>-1</v>
      </c>
      <c r="X86" s="52">
        <f>W86/'Non-Residential - New Const'!U73</f>
        <v>-0.05555555556</v>
      </c>
      <c r="Y86" s="53">
        <f>V86-'Non-Residential - New Const'!V73</f>
        <v>-5233293</v>
      </c>
      <c r="Z86" s="52">
        <f>Y86/'Non-Residential - New Const'!V73</f>
        <v>-0.2692742598</v>
      </c>
      <c r="AA86" s="53">
        <f t="shared" si="98"/>
        <v>22323145</v>
      </c>
      <c r="AB86" s="38"/>
      <c r="AC86" s="38"/>
      <c r="AD86" s="38"/>
      <c r="AE86" s="38"/>
      <c r="AF86" s="38"/>
      <c r="AG86" s="38"/>
      <c r="AH86" s="38"/>
      <c r="AI86" s="38"/>
      <c r="AJ86" s="38"/>
      <c r="AK86" s="38"/>
      <c r="AL86" s="38"/>
      <c r="AM86" s="38"/>
      <c r="AN86" s="38"/>
      <c r="AO86" s="38"/>
      <c r="AP86" s="38"/>
      <c r="AQ86" s="38"/>
    </row>
    <row r="87" ht="12.75" customHeight="1">
      <c r="A87" s="15" t="s">
        <v>23</v>
      </c>
      <c r="B87" s="24">
        <v>2010.0</v>
      </c>
      <c r="C87" s="25">
        <v>0.0</v>
      </c>
      <c r="D87" s="26">
        <v>0.0</v>
      </c>
      <c r="E87" s="27"/>
      <c r="F87" s="28"/>
      <c r="G87" s="25">
        <v>8.0</v>
      </c>
      <c r="H87" s="26">
        <v>7603718.0</v>
      </c>
      <c r="I87" s="25">
        <v>4.0</v>
      </c>
      <c r="J87" s="26">
        <v>2769581.0</v>
      </c>
      <c r="K87" s="25">
        <v>0.0</v>
      </c>
      <c r="L87" s="26">
        <v>0.0</v>
      </c>
      <c r="M87" s="25">
        <v>2.0</v>
      </c>
      <c r="N87" s="26">
        <v>291816.0</v>
      </c>
      <c r="O87" s="25">
        <v>0.0</v>
      </c>
      <c r="P87" s="26">
        <v>0.0</v>
      </c>
      <c r="Q87" s="25">
        <v>0.0</v>
      </c>
      <c r="R87" s="26">
        <v>0.0</v>
      </c>
      <c r="S87" s="29">
        <v>1.0</v>
      </c>
      <c r="T87" s="29">
        <v>415891.0</v>
      </c>
      <c r="U87" s="30">
        <f t="shared" ref="U87:V87" si="100">SUM(C87+G87+I87+K87+M87+O87+Q87+S87)</f>
        <v>15</v>
      </c>
      <c r="V87" s="31">
        <f t="shared" si="100"/>
        <v>11081006</v>
      </c>
      <c r="W87" s="51">
        <f>U87-'Non-Residential - New Const'!U74</f>
        <v>6</v>
      </c>
      <c r="X87" s="52">
        <f>W87/'Non-Residential - New Const'!U74</f>
        <v>0.6666666667</v>
      </c>
      <c r="Y87" s="53">
        <f>V87-'Non-Residential - New Const'!V74</f>
        <v>7253328</v>
      </c>
      <c r="Z87" s="52">
        <f>Y87/'Non-Residential - New Const'!V74</f>
        <v>1.894968177</v>
      </c>
      <c r="AA87" s="53">
        <f t="shared" si="98"/>
        <v>29576473</v>
      </c>
      <c r="AB87" s="38"/>
      <c r="AC87" s="38"/>
      <c r="AD87" s="38"/>
      <c r="AE87" s="38"/>
      <c r="AF87" s="38"/>
      <c r="AG87" s="38"/>
      <c r="AH87" s="38"/>
      <c r="AI87" s="38"/>
      <c r="AJ87" s="38"/>
      <c r="AK87" s="38"/>
      <c r="AL87" s="38"/>
      <c r="AM87" s="38"/>
      <c r="AN87" s="38"/>
      <c r="AO87" s="38"/>
      <c r="AP87" s="38"/>
      <c r="AQ87" s="38"/>
    </row>
    <row r="88" ht="12.75" customHeight="1">
      <c r="A88" s="15" t="s">
        <v>24</v>
      </c>
      <c r="B88" s="24">
        <v>2010.0</v>
      </c>
      <c r="C88" s="25">
        <v>0.0</v>
      </c>
      <c r="D88" s="26">
        <v>0.0</v>
      </c>
      <c r="E88" s="27"/>
      <c r="F88" s="28"/>
      <c r="G88" s="25">
        <v>5.0</v>
      </c>
      <c r="H88" s="26">
        <v>1225748.0</v>
      </c>
      <c r="I88" s="25">
        <v>3.0</v>
      </c>
      <c r="J88" s="26">
        <v>1749046.0</v>
      </c>
      <c r="K88" s="25">
        <v>0.0</v>
      </c>
      <c r="L88" s="26">
        <v>0.0</v>
      </c>
      <c r="M88" s="25">
        <v>1.0</v>
      </c>
      <c r="N88" s="26">
        <v>95000.0</v>
      </c>
      <c r="O88" s="25">
        <v>0.0</v>
      </c>
      <c r="P88" s="26">
        <v>0.0</v>
      </c>
      <c r="Q88" s="25">
        <v>0.0</v>
      </c>
      <c r="R88" s="26">
        <v>0.0</v>
      </c>
      <c r="S88" s="29">
        <v>1.0</v>
      </c>
      <c r="T88" s="29">
        <v>1.0649353E7</v>
      </c>
      <c r="U88" s="30">
        <f t="shared" ref="U88:V88" si="101">SUM(C88+G88+I88+K88+M88+O88+Q88+S88)</f>
        <v>10</v>
      </c>
      <c r="V88" s="31">
        <f t="shared" si="101"/>
        <v>13719147</v>
      </c>
      <c r="W88" s="51">
        <f>U88-'Non-Residential - New Const'!U75</f>
        <v>-16</v>
      </c>
      <c r="X88" s="52">
        <f>W88/'Non-Residential - New Const'!U75</f>
        <v>-0.6153846154</v>
      </c>
      <c r="Y88" s="53">
        <f>V88-'Non-Residential - New Const'!V75</f>
        <v>-22244235</v>
      </c>
      <c r="Z88" s="52">
        <f>Y88/'Non-Residential - New Const'!V75</f>
        <v>-0.6185245592</v>
      </c>
      <c r="AA88" s="53">
        <f t="shared" si="98"/>
        <v>7332238</v>
      </c>
      <c r="AB88" s="38"/>
      <c r="AC88" s="38"/>
      <c r="AD88" s="38"/>
      <c r="AE88" s="38"/>
      <c r="AF88" s="38"/>
      <c r="AG88" s="38"/>
      <c r="AH88" s="38"/>
      <c r="AI88" s="38"/>
      <c r="AJ88" s="38"/>
      <c r="AK88" s="38"/>
      <c r="AL88" s="38"/>
      <c r="AM88" s="38"/>
      <c r="AN88" s="38"/>
      <c r="AO88" s="38"/>
      <c r="AP88" s="38"/>
      <c r="AQ88" s="38"/>
    </row>
    <row r="89" ht="12.75" customHeight="1">
      <c r="A89" s="15" t="s">
        <v>25</v>
      </c>
      <c r="B89" s="24">
        <v>2010.0</v>
      </c>
      <c r="C89" s="25">
        <v>0.0</v>
      </c>
      <c r="D89" s="26">
        <v>0.0</v>
      </c>
      <c r="E89" s="27"/>
      <c r="F89" s="28"/>
      <c r="G89" s="25">
        <v>3.0</v>
      </c>
      <c r="H89" s="26">
        <v>1099648.0</v>
      </c>
      <c r="I89" s="25">
        <v>2.0</v>
      </c>
      <c r="J89" s="26">
        <v>648958.0</v>
      </c>
      <c r="K89" s="25">
        <v>0.0</v>
      </c>
      <c r="L89" s="26">
        <v>0.0</v>
      </c>
      <c r="M89" s="25">
        <v>5.0</v>
      </c>
      <c r="N89" s="26">
        <v>7860258.0</v>
      </c>
      <c r="O89" s="25">
        <v>0.0</v>
      </c>
      <c r="P89" s="26">
        <v>0.0</v>
      </c>
      <c r="Q89" s="25">
        <v>0.0</v>
      </c>
      <c r="R89" s="26">
        <v>0.0</v>
      </c>
      <c r="S89" s="29">
        <v>1.0</v>
      </c>
      <c r="T89" s="29">
        <v>742922.0</v>
      </c>
      <c r="U89" s="30">
        <f t="shared" ref="U89:V89" si="102">SUM(C89+G89+I89+K89+M89+O89+Q89+S89)</f>
        <v>11</v>
      </c>
      <c r="V89" s="31">
        <f t="shared" si="102"/>
        <v>10351786</v>
      </c>
      <c r="W89" s="51">
        <f>U89-'Non-Residential - New Const'!U76</f>
        <v>-8</v>
      </c>
      <c r="X89" s="52">
        <f>W89/'Non-Residential - New Const'!U76</f>
        <v>-0.4210526316</v>
      </c>
      <c r="Y89" s="53">
        <f>V89-'Non-Residential - New Const'!V76</f>
        <v>-19771700</v>
      </c>
      <c r="Z89" s="52">
        <f>Y89/'Non-Residential - New Const'!V76</f>
        <v>-0.6563549783</v>
      </c>
      <c r="AA89" s="53">
        <f t="shared" si="98"/>
        <v>-12439462</v>
      </c>
      <c r="AB89" s="38"/>
      <c r="AC89" s="38"/>
      <c r="AD89" s="38"/>
      <c r="AE89" s="38"/>
      <c r="AF89" s="38"/>
      <c r="AG89" s="38"/>
      <c r="AH89" s="38"/>
      <c r="AI89" s="38"/>
      <c r="AJ89" s="38"/>
      <c r="AK89" s="38"/>
      <c r="AL89" s="38"/>
      <c r="AM89" s="38"/>
      <c r="AN89" s="38"/>
      <c r="AO89" s="38"/>
      <c r="AP89" s="38"/>
      <c r="AQ89" s="38"/>
    </row>
    <row r="90" ht="12.75" customHeight="1">
      <c r="A90" s="15" t="s">
        <v>26</v>
      </c>
      <c r="B90" s="24">
        <v>2010.0</v>
      </c>
      <c r="C90" s="25">
        <v>0.0</v>
      </c>
      <c r="D90" s="26">
        <v>0.0</v>
      </c>
      <c r="E90" s="27"/>
      <c r="F90" s="28"/>
      <c r="G90" s="25">
        <v>13.0</v>
      </c>
      <c r="H90" s="26">
        <v>9025670.0</v>
      </c>
      <c r="I90" s="25">
        <v>6.0</v>
      </c>
      <c r="J90" s="26">
        <v>9119401.0</v>
      </c>
      <c r="K90" s="25">
        <v>0.0</v>
      </c>
      <c r="L90" s="26">
        <v>0.0</v>
      </c>
      <c r="M90" s="25">
        <v>1.0</v>
      </c>
      <c r="N90" s="26">
        <v>150000.0</v>
      </c>
      <c r="O90" s="25">
        <v>0.0</v>
      </c>
      <c r="P90" s="26">
        <v>0.0</v>
      </c>
      <c r="Q90" s="25">
        <v>0.0</v>
      </c>
      <c r="R90" s="26">
        <v>0.0</v>
      </c>
      <c r="S90" s="29">
        <v>1.0</v>
      </c>
      <c r="T90" s="29">
        <v>769093.0</v>
      </c>
      <c r="U90" s="30">
        <f t="shared" ref="U90:V90" si="103">SUM(C90+G90+I90+K90+M90+O90+Q90+S90)</f>
        <v>21</v>
      </c>
      <c r="V90" s="31">
        <f t="shared" si="103"/>
        <v>19064164</v>
      </c>
      <c r="W90" s="51">
        <f>U90-'Non-Residential - New Const'!U77</f>
        <v>6</v>
      </c>
      <c r="X90" s="52">
        <f>W90/'Non-Residential - New Const'!U77</f>
        <v>0.4</v>
      </c>
      <c r="Y90" s="53">
        <f>V90-'Non-Residential - New Const'!V77</f>
        <v>-661592</v>
      </c>
      <c r="Z90" s="52">
        <f>Y90/'Non-Residential - New Const'!V77</f>
        <v>-0.03353950034</v>
      </c>
      <c r="AA90" s="53">
        <f t="shared" si="98"/>
        <v>-13101054</v>
      </c>
      <c r="AB90" s="38"/>
      <c r="AC90" s="38"/>
      <c r="AD90" s="38"/>
      <c r="AE90" s="38"/>
      <c r="AF90" s="38"/>
      <c r="AG90" s="38"/>
      <c r="AH90" s="38"/>
      <c r="AI90" s="38"/>
      <c r="AJ90" s="38"/>
      <c r="AK90" s="38"/>
      <c r="AL90" s="38"/>
      <c r="AM90" s="38"/>
      <c r="AN90" s="38"/>
      <c r="AO90" s="38"/>
      <c r="AP90" s="38"/>
      <c r="AQ90" s="38"/>
    </row>
    <row r="91" ht="12.75" customHeight="1">
      <c r="A91" s="15" t="s">
        <v>27</v>
      </c>
      <c r="B91" s="24">
        <v>2010.0</v>
      </c>
      <c r="C91" s="25">
        <v>0.0</v>
      </c>
      <c r="D91" s="26">
        <v>0.0</v>
      </c>
      <c r="E91" s="27"/>
      <c r="F91" s="28"/>
      <c r="G91" s="25">
        <v>8.0</v>
      </c>
      <c r="H91" s="26">
        <v>998298.0</v>
      </c>
      <c r="I91" s="25">
        <v>4.0</v>
      </c>
      <c r="J91" s="26">
        <v>930258.0</v>
      </c>
      <c r="K91" s="25">
        <v>0.0</v>
      </c>
      <c r="L91" s="26">
        <v>0.0</v>
      </c>
      <c r="M91" s="25">
        <v>0.0</v>
      </c>
      <c r="N91" s="26">
        <v>0.0</v>
      </c>
      <c r="O91" s="25">
        <v>0.0</v>
      </c>
      <c r="P91" s="26">
        <v>0.0</v>
      </c>
      <c r="Q91" s="25">
        <v>0.0</v>
      </c>
      <c r="R91" s="26">
        <v>0.0</v>
      </c>
      <c r="S91" s="29">
        <v>1.0</v>
      </c>
      <c r="T91" s="29">
        <v>1552253.0</v>
      </c>
      <c r="U91" s="30">
        <f t="shared" ref="U91:V91" si="104">SUM(C91+G91+I91+K91+M91+O91+Q91+S91)</f>
        <v>13</v>
      </c>
      <c r="V91" s="31">
        <f t="shared" si="104"/>
        <v>3480809</v>
      </c>
      <c r="W91" s="51">
        <f>U91-'Non-Residential - New Const'!U78</f>
        <v>5</v>
      </c>
      <c r="X91" s="52">
        <f>W91/'Non-Residential - New Const'!U78</f>
        <v>0.625</v>
      </c>
      <c r="Y91" s="53">
        <f>V91-'Non-Residential - New Const'!V78</f>
        <v>-1201724</v>
      </c>
      <c r="Z91" s="52">
        <f>Y91/'Non-Residential - New Const'!V78</f>
        <v>-0.256639729</v>
      </c>
      <c r="AA91" s="53">
        <f t="shared" si="98"/>
        <v>-14302778</v>
      </c>
      <c r="AB91" s="38"/>
      <c r="AC91" s="38"/>
      <c r="AD91" s="38"/>
      <c r="AE91" s="38"/>
      <c r="AF91" s="38"/>
      <c r="AG91" s="38"/>
      <c r="AH91" s="38"/>
      <c r="AI91" s="38"/>
      <c r="AJ91" s="38"/>
      <c r="AK91" s="38"/>
      <c r="AL91" s="38"/>
      <c r="AM91" s="38"/>
      <c r="AN91" s="38"/>
      <c r="AO91" s="38"/>
      <c r="AP91" s="38"/>
      <c r="AQ91" s="38"/>
    </row>
    <row r="92" ht="12.75" customHeight="1">
      <c r="A92" s="15" t="s">
        <v>28</v>
      </c>
      <c r="B92" s="24">
        <v>2010.0</v>
      </c>
      <c r="C92" s="25">
        <v>2.0</v>
      </c>
      <c r="D92" s="26">
        <v>324675.0</v>
      </c>
      <c r="E92" s="27"/>
      <c r="F92" s="28"/>
      <c r="G92" s="25">
        <v>4.0</v>
      </c>
      <c r="H92" s="26">
        <v>2845278.0</v>
      </c>
      <c r="I92" s="25">
        <v>2.0</v>
      </c>
      <c r="J92" s="26">
        <v>388926.0</v>
      </c>
      <c r="K92" s="25">
        <v>0.0</v>
      </c>
      <c r="L92" s="26">
        <v>0.0</v>
      </c>
      <c r="M92" s="25">
        <v>2.0</v>
      </c>
      <c r="N92" s="26">
        <v>630000.0</v>
      </c>
      <c r="O92" s="25">
        <v>0.0</v>
      </c>
      <c r="P92" s="26">
        <v>0.0</v>
      </c>
      <c r="Q92" s="25">
        <v>0.0</v>
      </c>
      <c r="R92" s="26">
        <v>0.0</v>
      </c>
      <c r="S92" s="29">
        <v>0.0</v>
      </c>
      <c r="T92" s="29">
        <v>0.0</v>
      </c>
      <c r="U92" s="30">
        <f t="shared" ref="U92:V92" si="105">SUM(C92+G92+I92+K92+M92+O92+Q92+S92)</f>
        <v>10</v>
      </c>
      <c r="V92" s="31">
        <f t="shared" si="105"/>
        <v>4188879</v>
      </c>
      <c r="W92" s="51">
        <f>U92-'Non-Residential - New Const'!U79</f>
        <v>-3</v>
      </c>
      <c r="X92" s="52">
        <f>W92/'Non-Residential - New Const'!U79</f>
        <v>-0.2307692308</v>
      </c>
      <c r="Y92" s="53">
        <f>V92-'Non-Residential - New Const'!V79</f>
        <v>-3945226</v>
      </c>
      <c r="Z92" s="52">
        <f>Y92/'Non-Residential - New Const'!V79</f>
        <v>-0.485022753</v>
      </c>
      <c r="AA92" s="53">
        <f t="shared" si="98"/>
        <v>-18248004</v>
      </c>
      <c r="AB92" s="38"/>
      <c r="AC92" s="38"/>
      <c r="AD92" s="38"/>
      <c r="AE92" s="38"/>
      <c r="AF92" s="38"/>
      <c r="AG92" s="38"/>
      <c r="AH92" s="38"/>
      <c r="AI92" s="38"/>
      <c r="AJ92" s="38"/>
      <c r="AK92" s="38"/>
      <c r="AL92" s="38"/>
      <c r="AM92" s="38"/>
      <c r="AN92" s="38"/>
      <c r="AO92" s="38"/>
      <c r="AP92" s="38"/>
      <c r="AQ92" s="38"/>
    </row>
    <row r="93" ht="12.75" customHeight="1">
      <c r="A93" s="15" t="s">
        <v>29</v>
      </c>
      <c r="B93" s="24">
        <v>2010.0</v>
      </c>
      <c r="C93" s="25">
        <v>0.0</v>
      </c>
      <c r="D93" s="26">
        <v>0.0</v>
      </c>
      <c r="E93" s="27"/>
      <c r="F93" s="28"/>
      <c r="G93" s="25">
        <v>6.0</v>
      </c>
      <c r="H93" s="26">
        <v>646447.0</v>
      </c>
      <c r="I93" s="25">
        <v>2.0</v>
      </c>
      <c r="J93" s="26">
        <v>329166.0</v>
      </c>
      <c r="K93" s="25">
        <v>0.0</v>
      </c>
      <c r="L93" s="26">
        <v>0.0</v>
      </c>
      <c r="M93" s="25">
        <v>2.0</v>
      </c>
      <c r="N93" s="26">
        <v>6653997.0</v>
      </c>
      <c r="O93" s="25">
        <v>0.0</v>
      </c>
      <c r="P93" s="26">
        <v>0.0</v>
      </c>
      <c r="Q93" s="25">
        <v>0.0</v>
      </c>
      <c r="R93" s="26">
        <v>0.0</v>
      </c>
      <c r="S93" s="29">
        <v>0.0</v>
      </c>
      <c r="T93" s="29">
        <v>0.0</v>
      </c>
      <c r="U93" s="30">
        <f t="shared" ref="U93:V93" si="106">SUM(C93+G93+I93+K93+M93+O93+Q93+S93)</f>
        <v>10</v>
      </c>
      <c r="V93" s="31">
        <f t="shared" si="106"/>
        <v>7629610</v>
      </c>
      <c r="W93" s="51">
        <f>U93-'Non-Residential - New Const'!U80</f>
        <v>-1</v>
      </c>
      <c r="X93" s="52">
        <f>W93/'Non-Residential - New Const'!U80</f>
        <v>-0.09090909091</v>
      </c>
      <c r="Y93" s="53">
        <f>V93-'Non-Residential - New Const'!V80</f>
        <v>-13571784</v>
      </c>
      <c r="Z93" s="52">
        <f>Y93/'Non-Residential - New Const'!V80</f>
        <v>-0.6401363986</v>
      </c>
      <c r="AA93" s="53">
        <f t="shared" si="98"/>
        <v>-31819788</v>
      </c>
      <c r="AB93" s="38"/>
      <c r="AC93" s="38"/>
      <c r="AD93" s="38"/>
      <c r="AE93" s="38"/>
      <c r="AF93" s="38"/>
      <c r="AG93" s="38"/>
      <c r="AH93" s="38"/>
      <c r="AI93" s="38"/>
      <c r="AJ93" s="38"/>
      <c r="AK93" s="38"/>
      <c r="AL93" s="38"/>
      <c r="AM93" s="38"/>
      <c r="AN93" s="38"/>
      <c r="AO93" s="38"/>
      <c r="AP93" s="38"/>
      <c r="AQ93" s="38"/>
    </row>
    <row r="94" ht="12.75" customHeight="1">
      <c r="A94" s="15" t="s">
        <v>30</v>
      </c>
      <c r="B94" s="24">
        <v>2010.0</v>
      </c>
      <c r="C94" s="25">
        <v>1.0</v>
      </c>
      <c r="D94" s="26">
        <v>150000.0</v>
      </c>
      <c r="E94" s="27"/>
      <c r="F94" s="28"/>
      <c r="G94" s="25">
        <v>4.0</v>
      </c>
      <c r="H94" s="26">
        <v>2474586.0</v>
      </c>
      <c r="I94" s="25">
        <v>2.0</v>
      </c>
      <c r="J94" s="26">
        <v>4141638.0</v>
      </c>
      <c r="K94" s="25">
        <v>0.0</v>
      </c>
      <c r="L94" s="26">
        <v>0.0</v>
      </c>
      <c r="M94" s="25">
        <v>4.0</v>
      </c>
      <c r="N94" s="26">
        <v>2096514.0</v>
      </c>
      <c r="O94" s="25">
        <v>0.0</v>
      </c>
      <c r="P94" s="26">
        <v>0.0</v>
      </c>
      <c r="Q94" s="25">
        <v>0.0</v>
      </c>
      <c r="R94" s="26">
        <v>0.0</v>
      </c>
      <c r="S94" s="29">
        <v>1.0</v>
      </c>
      <c r="T94" s="29">
        <v>2097032.0</v>
      </c>
      <c r="U94" s="30">
        <f t="shared" ref="U94:V94" si="107">SUM(C94+G94+I94+K94+M94+O94+Q94+S94)</f>
        <v>12</v>
      </c>
      <c r="V94" s="31">
        <f t="shared" si="107"/>
        <v>10959770</v>
      </c>
      <c r="W94" s="51">
        <f>U94-'Non-Residential - New Const'!U81</f>
        <v>4</v>
      </c>
      <c r="X94" s="52">
        <f>W94/'Non-Residential - New Const'!U81</f>
        <v>0.5</v>
      </c>
      <c r="Y94" s="53">
        <f>V94-'Non-Residential - New Const'!V81</f>
        <v>-16474408</v>
      </c>
      <c r="Z94" s="52">
        <f>Y94/'Non-Residential - New Const'!V81</f>
        <v>-0.600506711</v>
      </c>
      <c r="AA94" s="53">
        <f t="shared" si="98"/>
        <v>-48294196</v>
      </c>
      <c r="AB94" s="38"/>
      <c r="AC94" s="38"/>
      <c r="AD94" s="38"/>
      <c r="AE94" s="38"/>
      <c r="AF94" s="38"/>
      <c r="AG94" s="38"/>
      <c r="AH94" s="38"/>
      <c r="AI94" s="38"/>
      <c r="AJ94" s="38"/>
      <c r="AK94" s="38"/>
      <c r="AL94" s="38"/>
      <c r="AM94" s="38"/>
      <c r="AN94" s="38"/>
      <c r="AO94" s="38"/>
      <c r="AP94" s="38"/>
      <c r="AQ94" s="38"/>
    </row>
    <row r="95" ht="14.25" customHeight="1">
      <c r="A95" s="23" t="s">
        <v>31</v>
      </c>
      <c r="B95" s="40">
        <v>2010.0</v>
      </c>
      <c r="C95" s="41">
        <f t="shared" ref="C95:D95" si="108">SUM(C83:C94)</f>
        <v>3</v>
      </c>
      <c r="D95" s="42">
        <f t="shared" si="108"/>
        <v>474675</v>
      </c>
      <c r="E95" s="43"/>
      <c r="F95" s="44"/>
      <c r="G95" s="41">
        <f t="shared" ref="G95:W95" si="109">SUM(G83:G94)</f>
        <v>66</v>
      </c>
      <c r="H95" s="42">
        <f t="shared" si="109"/>
        <v>42251423</v>
      </c>
      <c r="I95" s="41">
        <f t="shared" si="109"/>
        <v>46</v>
      </c>
      <c r="J95" s="42">
        <f t="shared" si="109"/>
        <v>55842069</v>
      </c>
      <c r="K95" s="41">
        <f t="shared" si="109"/>
        <v>0</v>
      </c>
      <c r="L95" s="42">
        <f t="shared" si="109"/>
        <v>0</v>
      </c>
      <c r="M95" s="41">
        <f t="shared" si="109"/>
        <v>24</v>
      </c>
      <c r="N95" s="42">
        <f t="shared" si="109"/>
        <v>28725616</v>
      </c>
      <c r="O95" s="41">
        <f t="shared" si="109"/>
        <v>0</v>
      </c>
      <c r="P95" s="42">
        <f t="shared" si="109"/>
        <v>0</v>
      </c>
      <c r="Q95" s="41">
        <f t="shared" si="109"/>
        <v>0</v>
      </c>
      <c r="R95" s="42">
        <f t="shared" si="109"/>
        <v>0</v>
      </c>
      <c r="S95" s="45">
        <f t="shared" si="109"/>
        <v>10</v>
      </c>
      <c r="T95" s="45">
        <f t="shared" si="109"/>
        <v>29183050</v>
      </c>
      <c r="U95" s="46">
        <f t="shared" si="109"/>
        <v>149</v>
      </c>
      <c r="V95" s="47">
        <f t="shared" si="109"/>
        <v>156476833</v>
      </c>
      <c r="W95" s="54">
        <f t="shared" si="109"/>
        <v>-5</v>
      </c>
      <c r="X95" s="55">
        <f>W95/'Non-Residential - New Const'!U82</f>
        <v>-0.03246753247</v>
      </c>
      <c r="Y95" s="56">
        <f>SUM(Y83:Y94)</f>
        <v>-48294196</v>
      </c>
      <c r="Z95" s="55">
        <f>Y95/'Non-Residential - New Const'!V82</f>
        <v>-0.2358448665</v>
      </c>
      <c r="AA95" s="56">
        <f t="shared" ref="AA95:AA96" si="111">Y95</f>
        <v>-48294196</v>
      </c>
      <c r="AB95" s="38"/>
      <c r="AC95" s="38"/>
      <c r="AD95" s="38"/>
      <c r="AE95" s="38"/>
      <c r="AF95" s="38"/>
      <c r="AG95" s="38"/>
      <c r="AH95" s="38"/>
      <c r="AI95" s="38"/>
      <c r="AJ95" s="38"/>
      <c r="AK95" s="38"/>
      <c r="AL95" s="38"/>
      <c r="AM95" s="38"/>
      <c r="AN95" s="38"/>
      <c r="AO95" s="38"/>
      <c r="AP95" s="38"/>
      <c r="AQ95" s="38"/>
    </row>
    <row r="96" ht="12.75" customHeight="1">
      <c r="A96" s="15" t="s">
        <v>19</v>
      </c>
      <c r="B96" s="24">
        <v>2011.0</v>
      </c>
      <c r="C96" s="25">
        <v>0.0</v>
      </c>
      <c r="D96" s="26">
        <v>0.0</v>
      </c>
      <c r="E96" s="27"/>
      <c r="F96" s="28"/>
      <c r="G96" s="25">
        <v>5.0</v>
      </c>
      <c r="H96" s="26">
        <v>1053775.0</v>
      </c>
      <c r="I96" s="25">
        <v>2.0</v>
      </c>
      <c r="J96" s="26">
        <v>342511.0</v>
      </c>
      <c r="K96" s="25">
        <v>0.0</v>
      </c>
      <c r="L96" s="26">
        <v>0.0</v>
      </c>
      <c r="M96" s="25">
        <v>0.0</v>
      </c>
      <c r="N96" s="26">
        <v>0.0</v>
      </c>
      <c r="O96" s="25">
        <v>0.0</v>
      </c>
      <c r="P96" s="26">
        <v>0.0</v>
      </c>
      <c r="Q96" s="25">
        <v>0.0</v>
      </c>
      <c r="R96" s="26">
        <v>0.0</v>
      </c>
      <c r="S96" s="29">
        <v>0.0</v>
      </c>
      <c r="T96" s="29">
        <v>0.0</v>
      </c>
      <c r="U96" s="30">
        <f t="shared" ref="U96:V96" si="110">SUM(C96+G96+I96+K96+M96+O96+Q96+S96)</f>
        <v>7</v>
      </c>
      <c r="V96" s="31">
        <f t="shared" si="110"/>
        <v>1396286</v>
      </c>
      <c r="W96" s="51">
        <f>U96-'Non-Residential - New Const'!U83</f>
        <v>4</v>
      </c>
      <c r="X96" s="52">
        <f>W96/'Non-Residential - New Const'!U83</f>
        <v>1.333333333</v>
      </c>
      <c r="Y96" s="53">
        <f>V96-'Non-Residential - New Const'!V83</f>
        <v>-26182912</v>
      </c>
      <c r="Z96" s="52">
        <f>Y96/'Non-Residential - New Const'!V83</f>
        <v>-0.9493717693</v>
      </c>
      <c r="AA96" s="53">
        <f t="shared" si="111"/>
        <v>-26182912</v>
      </c>
      <c r="AB96" s="38"/>
      <c r="AC96" s="38"/>
      <c r="AD96" s="38"/>
      <c r="AE96" s="38"/>
      <c r="AF96" s="38"/>
      <c r="AG96" s="38"/>
      <c r="AH96" s="38"/>
      <c r="AI96" s="38"/>
      <c r="AJ96" s="38"/>
      <c r="AK96" s="38"/>
      <c r="AL96" s="38"/>
      <c r="AM96" s="38"/>
      <c r="AN96" s="38"/>
      <c r="AO96" s="38"/>
      <c r="AP96" s="38"/>
      <c r="AQ96" s="38"/>
    </row>
    <row r="97" ht="12.75" customHeight="1">
      <c r="A97" s="15" t="s">
        <v>20</v>
      </c>
      <c r="B97" s="24">
        <v>2011.0</v>
      </c>
      <c r="C97" s="25">
        <v>0.0</v>
      </c>
      <c r="D97" s="26">
        <v>0.0</v>
      </c>
      <c r="E97" s="27"/>
      <c r="F97" s="28"/>
      <c r="G97" s="25">
        <v>5.0</v>
      </c>
      <c r="H97" s="26">
        <v>1.7845648E7</v>
      </c>
      <c r="I97" s="25">
        <v>0.0</v>
      </c>
      <c r="J97" s="26">
        <v>0.0</v>
      </c>
      <c r="K97" s="25">
        <v>0.0</v>
      </c>
      <c r="L97" s="26">
        <v>0.0</v>
      </c>
      <c r="M97" s="25">
        <v>0.0</v>
      </c>
      <c r="N97" s="26">
        <v>0.0</v>
      </c>
      <c r="O97" s="25">
        <v>0.0</v>
      </c>
      <c r="P97" s="26">
        <v>0.0</v>
      </c>
      <c r="Q97" s="25">
        <v>0.0</v>
      </c>
      <c r="R97" s="26">
        <v>0.0</v>
      </c>
      <c r="S97" s="29">
        <v>0.0</v>
      </c>
      <c r="T97" s="29">
        <v>0.0</v>
      </c>
      <c r="U97" s="30">
        <f t="shared" ref="U97:V97" si="112">SUM(C97+G97+I97+K97+M97+O97+Q97+S97)</f>
        <v>5</v>
      </c>
      <c r="V97" s="31">
        <f t="shared" si="112"/>
        <v>17845648</v>
      </c>
      <c r="W97" s="51">
        <f>U97-'Non-Residential - New Const'!U84</f>
        <v>-3</v>
      </c>
      <c r="X97" s="52">
        <f>W97/'Non-Residential - New Const'!U84</f>
        <v>-0.375</v>
      </c>
      <c r="Y97" s="53">
        <f>V97-'Non-Residential - New Const'!V84</f>
        <v>6922177</v>
      </c>
      <c r="Z97" s="52">
        <f>Y97/'Non-Residential - New Const'!V84</f>
        <v>0.6336975674</v>
      </c>
      <c r="AA97" s="53">
        <f t="shared" ref="AA97:AA107" si="114">AA96+Y97</f>
        <v>-19260735</v>
      </c>
      <c r="AB97" s="38"/>
      <c r="AC97" s="38"/>
      <c r="AD97" s="38"/>
      <c r="AE97" s="38"/>
      <c r="AF97" s="38"/>
      <c r="AG97" s="38"/>
      <c r="AH97" s="38"/>
      <c r="AI97" s="38"/>
      <c r="AJ97" s="38"/>
      <c r="AK97" s="38"/>
      <c r="AL97" s="38"/>
      <c r="AM97" s="38"/>
      <c r="AN97" s="38"/>
      <c r="AO97" s="38"/>
      <c r="AP97" s="38"/>
      <c r="AQ97" s="38"/>
    </row>
    <row r="98" ht="12.75" customHeight="1">
      <c r="A98" s="15" t="s">
        <v>21</v>
      </c>
      <c r="B98" s="24">
        <v>2011.0</v>
      </c>
      <c r="C98" s="25">
        <v>0.0</v>
      </c>
      <c r="D98" s="26">
        <v>0.0</v>
      </c>
      <c r="E98" s="27"/>
      <c r="F98" s="28"/>
      <c r="G98" s="25">
        <v>19.0</v>
      </c>
      <c r="H98" s="26">
        <v>3.0577358E7</v>
      </c>
      <c r="I98" s="25">
        <v>0.0</v>
      </c>
      <c r="J98" s="26">
        <v>0.0</v>
      </c>
      <c r="K98" s="25">
        <v>0.0</v>
      </c>
      <c r="L98" s="26">
        <v>0.0</v>
      </c>
      <c r="M98" s="25">
        <v>4.0</v>
      </c>
      <c r="N98" s="26">
        <v>299880.0</v>
      </c>
      <c r="O98" s="25">
        <v>0.0</v>
      </c>
      <c r="P98" s="26">
        <v>0.0</v>
      </c>
      <c r="Q98" s="25">
        <v>0.0</v>
      </c>
      <c r="R98" s="26">
        <v>0.0</v>
      </c>
      <c r="S98" s="29">
        <v>0.0</v>
      </c>
      <c r="T98" s="29">
        <v>0.0</v>
      </c>
      <c r="U98" s="30">
        <f t="shared" ref="U98:V98" si="113">SUM(C98+G98+I98+K98+M98+O98+Q98+S98)</f>
        <v>23</v>
      </c>
      <c r="V98" s="31">
        <f t="shared" si="113"/>
        <v>30877238</v>
      </c>
      <c r="W98" s="51">
        <f>U98-'Non-Residential - New Const'!U85</f>
        <v>4</v>
      </c>
      <c r="X98" s="52">
        <f>W98/'Non-Residential - New Const'!U85</f>
        <v>0.2105263158</v>
      </c>
      <c r="Y98" s="53">
        <f>V98-'Non-Residential - New Const'!V85</f>
        <v>7579758</v>
      </c>
      <c r="Z98" s="52">
        <f>Y98/'Non-Residential - New Const'!V85</f>
        <v>0.3253466899</v>
      </c>
      <c r="AA98" s="53">
        <f t="shared" si="114"/>
        <v>-11680977</v>
      </c>
      <c r="AB98" s="38"/>
      <c r="AC98" s="38"/>
      <c r="AD98" s="38"/>
      <c r="AE98" s="38"/>
      <c r="AF98" s="38"/>
      <c r="AG98" s="38"/>
      <c r="AH98" s="38"/>
      <c r="AI98" s="38"/>
      <c r="AJ98" s="38"/>
      <c r="AK98" s="38"/>
      <c r="AL98" s="38"/>
      <c r="AM98" s="38"/>
      <c r="AN98" s="38"/>
      <c r="AO98" s="38"/>
      <c r="AP98" s="38"/>
      <c r="AQ98" s="38"/>
    </row>
    <row r="99" ht="12.75" customHeight="1">
      <c r="A99" s="15" t="s">
        <v>22</v>
      </c>
      <c r="B99" s="24">
        <v>2011.0</v>
      </c>
      <c r="C99" s="25">
        <v>0.0</v>
      </c>
      <c r="D99" s="26">
        <v>0.0</v>
      </c>
      <c r="E99" s="27"/>
      <c r="F99" s="28"/>
      <c r="G99" s="25">
        <v>6.0</v>
      </c>
      <c r="H99" s="26">
        <v>7562336.0</v>
      </c>
      <c r="I99" s="25">
        <v>3.0</v>
      </c>
      <c r="J99" s="26">
        <v>1010000.0</v>
      </c>
      <c r="K99" s="25">
        <v>0.0</v>
      </c>
      <c r="L99" s="26">
        <v>0.0</v>
      </c>
      <c r="M99" s="25">
        <v>0.0</v>
      </c>
      <c r="N99" s="26">
        <v>0.0</v>
      </c>
      <c r="O99" s="25">
        <v>0.0</v>
      </c>
      <c r="P99" s="26">
        <v>0.0</v>
      </c>
      <c r="Q99" s="25">
        <v>0.0</v>
      </c>
      <c r="R99" s="26">
        <v>0.0</v>
      </c>
      <c r="S99" s="29">
        <v>1.0</v>
      </c>
      <c r="T99" s="29">
        <v>511670.0</v>
      </c>
      <c r="U99" s="30">
        <f t="shared" ref="U99:V99" si="115">SUM(C99+G99+I99+K99+M99+O99+Q99+S99)</f>
        <v>10</v>
      </c>
      <c r="V99" s="31">
        <f t="shared" si="115"/>
        <v>9084006</v>
      </c>
      <c r="W99" s="51">
        <f>U99-'Non-Residential - New Const'!U86</f>
        <v>-7</v>
      </c>
      <c r="X99" s="52">
        <f>W99/'Non-Residential - New Const'!U86</f>
        <v>-0.4117647059</v>
      </c>
      <c r="Y99" s="53">
        <f>V99-'Non-Residential - New Const'!V86</f>
        <v>-5117507</v>
      </c>
      <c r="Z99" s="52">
        <f>Y99/'Non-Residential - New Const'!V86</f>
        <v>-0.3603494219</v>
      </c>
      <c r="AA99" s="53">
        <f t="shared" si="114"/>
        <v>-16798484</v>
      </c>
      <c r="AB99" s="38"/>
      <c r="AC99" s="38"/>
      <c r="AD99" s="38"/>
      <c r="AE99" s="38"/>
      <c r="AF99" s="38"/>
      <c r="AG99" s="38"/>
      <c r="AH99" s="38"/>
      <c r="AI99" s="38"/>
      <c r="AJ99" s="38"/>
      <c r="AK99" s="38"/>
      <c r="AL99" s="38"/>
      <c r="AM99" s="38"/>
      <c r="AN99" s="38"/>
      <c r="AO99" s="38"/>
      <c r="AP99" s="38"/>
      <c r="AQ99" s="38"/>
    </row>
    <row r="100" ht="12.75" customHeight="1">
      <c r="A100" s="15" t="s">
        <v>23</v>
      </c>
      <c r="B100" s="24">
        <v>2011.0</v>
      </c>
      <c r="C100" s="25">
        <v>0.0</v>
      </c>
      <c r="D100" s="26">
        <v>0.0</v>
      </c>
      <c r="E100" s="27"/>
      <c r="F100" s="28"/>
      <c r="G100" s="25">
        <v>8.0</v>
      </c>
      <c r="H100" s="26">
        <v>5908714.0</v>
      </c>
      <c r="I100" s="25">
        <v>2.0</v>
      </c>
      <c r="J100" s="26">
        <v>457156.0</v>
      </c>
      <c r="K100" s="25">
        <v>0.0</v>
      </c>
      <c r="L100" s="26">
        <v>0.0</v>
      </c>
      <c r="M100" s="25">
        <v>2.0</v>
      </c>
      <c r="N100" s="26">
        <v>2.20441E7</v>
      </c>
      <c r="O100" s="25">
        <v>0.0</v>
      </c>
      <c r="P100" s="26">
        <v>0.0</v>
      </c>
      <c r="Q100" s="25">
        <v>0.0</v>
      </c>
      <c r="R100" s="26">
        <v>0.0</v>
      </c>
      <c r="S100" s="29">
        <v>0.0</v>
      </c>
      <c r="T100" s="29">
        <v>0.0</v>
      </c>
      <c r="U100" s="30">
        <f t="shared" ref="U100:V100" si="116">SUM(C100+G100+I100+K100+M100+O100+Q100+S100)</f>
        <v>12</v>
      </c>
      <c r="V100" s="31">
        <f t="shared" si="116"/>
        <v>28409970</v>
      </c>
      <c r="W100" s="51">
        <f>U100-'Non-Residential - New Const'!U87</f>
        <v>-3</v>
      </c>
      <c r="X100" s="52">
        <f>W100/'Non-Residential - New Const'!U87</f>
        <v>-0.2</v>
      </c>
      <c r="Y100" s="53">
        <f>V100-'Non-Residential - New Const'!V87</f>
        <v>17328964</v>
      </c>
      <c r="Z100" s="52">
        <f>Y100/'Non-Residential - New Const'!V87</f>
        <v>1.563843933</v>
      </c>
      <c r="AA100" s="53">
        <f t="shared" si="114"/>
        <v>530480</v>
      </c>
      <c r="AB100" s="38"/>
      <c r="AC100" s="38"/>
      <c r="AD100" s="38"/>
      <c r="AE100" s="38"/>
      <c r="AF100" s="38"/>
      <c r="AG100" s="38"/>
      <c r="AH100" s="38"/>
      <c r="AI100" s="38"/>
      <c r="AJ100" s="38"/>
      <c r="AK100" s="38"/>
      <c r="AL100" s="38"/>
      <c r="AM100" s="38"/>
      <c r="AN100" s="38"/>
      <c r="AO100" s="38"/>
      <c r="AP100" s="38"/>
      <c r="AQ100" s="38"/>
    </row>
    <row r="101" ht="12.75" customHeight="1">
      <c r="A101" s="15" t="s">
        <v>24</v>
      </c>
      <c r="B101" s="24">
        <v>2011.0</v>
      </c>
      <c r="C101" s="25">
        <v>0.0</v>
      </c>
      <c r="D101" s="26">
        <v>0.0</v>
      </c>
      <c r="E101" s="27"/>
      <c r="F101" s="28"/>
      <c r="G101" s="25">
        <v>9.0</v>
      </c>
      <c r="H101" s="26">
        <v>2.9144484E7</v>
      </c>
      <c r="I101" s="25">
        <v>1.0</v>
      </c>
      <c r="J101" s="26">
        <v>118000.0</v>
      </c>
      <c r="K101" s="25">
        <v>0.0</v>
      </c>
      <c r="L101" s="26">
        <v>0.0</v>
      </c>
      <c r="M101" s="25">
        <v>5.0</v>
      </c>
      <c r="N101" s="26">
        <v>1596699.0</v>
      </c>
      <c r="O101" s="25">
        <v>0.0</v>
      </c>
      <c r="P101" s="26">
        <v>0.0</v>
      </c>
      <c r="Q101" s="25">
        <v>0.0</v>
      </c>
      <c r="R101" s="26">
        <v>0.0</v>
      </c>
      <c r="S101" s="29">
        <v>1.0</v>
      </c>
      <c r="T101" s="29">
        <v>343400.0</v>
      </c>
      <c r="U101" s="30">
        <f t="shared" ref="U101:V101" si="117">SUM(C101+G101+I101+K101+M101+O101+Q101+S101)</f>
        <v>16</v>
      </c>
      <c r="V101" s="31">
        <f t="shared" si="117"/>
        <v>31202583</v>
      </c>
      <c r="W101" s="51">
        <f>U101-'Non-Residential - New Const'!U88</f>
        <v>6</v>
      </c>
      <c r="X101" s="52">
        <f>W101/'Non-Residential - New Const'!U88</f>
        <v>0.6</v>
      </c>
      <c r="Y101" s="53">
        <f>V101-'Non-Residential - New Const'!V88</f>
        <v>17483436</v>
      </c>
      <c r="Z101" s="52">
        <f>Y101/'Non-Residential - New Const'!V88</f>
        <v>1.274382146</v>
      </c>
      <c r="AA101" s="53">
        <f t="shared" si="114"/>
        <v>18013916</v>
      </c>
      <c r="AB101" s="38"/>
      <c r="AC101" s="38"/>
      <c r="AD101" s="38"/>
      <c r="AE101" s="38"/>
      <c r="AF101" s="38"/>
      <c r="AG101" s="38"/>
      <c r="AH101" s="38"/>
      <c r="AI101" s="38"/>
      <c r="AJ101" s="38"/>
      <c r="AK101" s="38"/>
      <c r="AL101" s="38"/>
      <c r="AM101" s="38"/>
      <c r="AN101" s="38"/>
      <c r="AO101" s="38"/>
      <c r="AP101" s="38"/>
      <c r="AQ101" s="38"/>
    </row>
    <row r="102" ht="12.75" customHeight="1">
      <c r="A102" s="15" t="s">
        <v>25</v>
      </c>
      <c r="B102" s="24">
        <v>2011.0</v>
      </c>
      <c r="C102" s="25">
        <v>0.0</v>
      </c>
      <c r="D102" s="26">
        <v>0.0</v>
      </c>
      <c r="E102" s="27"/>
      <c r="F102" s="28"/>
      <c r="G102" s="25">
        <v>11.0</v>
      </c>
      <c r="H102" s="26">
        <v>1.5362296E7</v>
      </c>
      <c r="I102" s="25">
        <v>1.0</v>
      </c>
      <c r="J102" s="26">
        <v>4950000.0</v>
      </c>
      <c r="K102" s="25">
        <v>0.0</v>
      </c>
      <c r="L102" s="26">
        <v>0.0</v>
      </c>
      <c r="M102" s="25">
        <v>1.0</v>
      </c>
      <c r="N102" s="26">
        <v>80000.0</v>
      </c>
      <c r="O102" s="25">
        <v>0.0</v>
      </c>
      <c r="P102" s="26">
        <v>0.0</v>
      </c>
      <c r="Q102" s="25">
        <v>0.0</v>
      </c>
      <c r="R102" s="26">
        <v>0.0</v>
      </c>
      <c r="S102" s="29">
        <v>2.0</v>
      </c>
      <c r="T102" s="29">
        <v>992831.0</v>
      </c>
      <c r="U102" s="30">
        <f t="shared" ref="U102:V102" si="118">SUM(C102+G102+I102+K102+M102+O102+Q102+S102)</f>
        <v>15</v>
      </c>
      <c r="V102" s="31">
        <f t="shared" si="118"/>
        <v>21385127</v>
      </c>
      <c r="W102" s="51">
        <f>U102-'Non-Residential - New Const'!U89</f>
        <v>4</v>
      </c>
      <c r="X102" s="52">
        <f>W102/'Non-Residential - New Const'!U89</f>
        <v>0.3636363636</v>
      </c>
      <c r="Y102" s="53">
        <f>V102-'Non-Residential - New Const'!V89</f>
        <v>11033341</v>
      </c>
      <c r="Z102" s="52">
        <f>Y102/'Non-Residential - New Const'!V89</f>
        <v>1.065839363</v>
      </c>
      <c r="AA102" s="53">
        <f t="shared" si="114"/>
        <v>29047257</v>
      </c>
      <c r="AB102" s="38"/>
      <c r="AC102" s="38"/>
      <c r="AD102" s="38"/>
      <c r="AE102" s="38"/>
      <c r="AF102" s="38"/>
      <c r="AG102" s="38"/>
      <c r="AH102" s="38"/>
      <c r="AI102" s="38"/>
      <c r="AJ102" s="38"/>
      <c r="AK102" s="38"/>
      <c r="AL102" s="38"/>
      <c r="AM102" s="38"/>
      <c r="AN102" s="38"/>
      <c r="AO102" s="38"/>
      <c r="AP102" s="38"/>
      <c r="AQ102" s="38"/>
    </row>
    <row r="103" ht="12.75" customHeight="1">
      <c r="A103" s="15" t="s">
        <v>26</v>
      </c>
      <c r="B103" s="24">
        <v>2011.0</v>
      </c>
      <c r="C103" s="25">
        <v>0.0</v>
      </c>
      <c r="D103" s="26">
        <v>0.0</v>
      </c>
      <c r="E103" s="27"/>
      <c r="F103" s="28"/>
      <c r="G103" s="25">
        <v>5.0</v>
      </c>
      <c r="H103" s="26">
        <v>1394850.0</v>
      </c>
      <c r="I103" s="25">
        <v>3.0</v>
      </c>
      <c r="J103" s="26">
        <v>6126260.0</v>
      </c>
      <c r="K103" s="25">
        <v>0.0</v>
      </c>
      <c r="L103" s="26">
        <v>0.0</v>
      </c>
      <c r="M103" s="25">
        <v>2.0</v>
      </c>
      <c r="N103" s="26">
        <v>1805500.0</v>
      </c>
      <c r="O103" s="25">
        <v>0.0</v>
      </c>
      <c r="P103" s="26">
        <v>0.0</v>
      </c>
      <c r="Q103" s="25">
        <v>0.0</v>
      </c>
      <c r="R103" s="26">
        <v>0.0</v>
      </c>
      <c r="S103" s="29">
        <v>0.0</v>
      </c>
      <c r="T103" s="29">
        <v>0.0</v>
      </c>
      <c r="U103" s="30">
        <f t="shared" ref="U103:V103" si="119">SUM(C103+G103+I103+K103+M103+O103+Q103+S103)</f>
        <v>10</v>
      </c>
      <c r="V103" s="31">
        <f t="shared" si="119"/>
        <v>9326610</v>
      </c>
      <c r="W103" s="51">
        <f>U103-'Non-Residential - New Const'!U90</f>
        <v>-11</v>
      </c>
      <c r="X103" s="52">
        <f>W103/'Non-Residential - New Const'!U90</f>
        <v>-0.5238095238</v>
      </c>
      <c r="Y103" s="53">
        <f>V103-'Non-Residential - New Const'!V90</f>
        <v>-9737554</v>
      </c>
      <c r="Z103" s="52">
        <f>Y103/'Non-Residential - New Const'!V90</f>
        <v>-0.5107779182</v>
      </c>
      <c r="AA103" s="53">
        <f t="shared" si="114"/>
        <v>19309703</v>
      </c>
      <c r="AB103" s="38"/>
      <c r="AC103" s="38"/>
      <c r="AD103" s="38"/>
      <c r="AE103" s="38"/>
      <c r="AF103" s="38"/>
      <c r="AG103" s="38"/>
      <c r="AH103" s="38"/>
      <c r="AI103" s="38"/>
      <c r="AJ103" s="38"/>
      <c r="AK103" s="38"/>
      <c r="AL103" s="38"/>
      <c r="AM103" s="38"/>
      <c r="AN103" s="38"/>
      <c r="AO103" s="38"/>
      <c r="AP103" s="38"/>
      <c r="AQ103" s="38"/>
    </row>
    <row r="104" ht="12.75" customHeight="1">
      <c r="A104" s="15" t="s">
        <v>27</v>
      </c>
      <c r="B104" s="24">
        <v>2011.0</v>
      </c>
      <c r="C104" s="25">
        <v>0.0</v>
      </c>
      <c r="D104" s="26">
        <v>0.0</v>
      </c>
      <c r="E104" s="27"/>
      <c r="F104" s="28"/>
      <c r="G104" s="25">
        <v>29.0</v>
      </c>
      <c r="H104" s="26">
        <v>9729697.0</v>
      </c>
      <c r="I104" s="25">
        <v>6.0</v>
      </c>
      <c r="J104" s="26">
        <v>2896759.0</v>
      </c>
      <c r="K104" s="25">
        <v>0.0</v>
      </c>
      <c r="L104" s="26">
        <v>0.0</v>
      </c>
      <c r="M104" s="25">
        <v>1.0</v>
      </c>
      <c r="N104" s="26">
        <v>250047.0</v>
      </c>
      <c r="O104" s="25">
        <v>0.0</v>
      </c>
      <c r="P104" s="26">
        <v>0.0</v>
      </c>
      <c r="Q104" s="25">
        <v>0.0</v>
      </c>
      <c r="R104" s="26">
        <v>0.0</v>
      </c>
      <c r="S104" s="29">
        <v>0.0</v>
      </c>
      <c r="T104" s="29">
        <v>0.0</v>
      </c>
      <c r="U104" s="30">
        <f t="shared" ref="U104:V104" si="120">SUM(C104+G104+I104+K104+M104+O104+Q104+S104)</f>
        <v>36</v>
      </c>
      <c r="V104" s="31">
        <f t="shared" si="120"/>
        <v>12876503</v>
      </c>
      <c r="W104" s="51">
        <f>U104-'Non-Residential - New Const'!U91</f>
        <v>23</v>
      </c>
      <c r="X104" s="52">
        <f>W104/'Non-Residential - New Const'!U91</f>
        <v>1.769230769</v>
      </c>
      <c r="Y104" s="53">
        <f>V104-'Non-Residential - New Const'!V91</f>
        <v>9395694</v>
      </c>
      <c r="Z104" s="52">
        <f>Y104/'Non-Residential - New Const'!V91</f>
        <v>2.699284563</v>
      </c>
      <c r="AA104" s="53">
        <f t="shared" si="114"/>
        <v>28705397</v>
      </c>
      <c r="AB104" s="38"/>
      <c r="AC104" s="38"/>
      <c r="AD104" s="38"/>
      <c r="AE104" s="38"/>
      <c r="AF104" s="38"/>
      <c r="AG104" s="38"/>
      <c r="AH104" s="38"/>
      <c r="AI104" s="38"/>
      <c r="AJ104" s="38"/>
      <c r="AK104" s="38"/>
      <c r="AL104" s="38"/>
      <c r="AM104" s="38"/>
      <c r="AN104" s="38"/>
      <c r="AO104" s="38"/>
      <c r="AP104" s="38"/>
      <c r="AQ104" s="38"/>
    </row>
    <row r="105" ht="12.75" customHeight="1">
      <c r="A105" s="15" t="s">
        <v>28</v>
      </c>
      <c r="B105" s="24">
        <v>2011.0</v>
      </c>
      <c r="C105" s="25">
        <v>0.0</v>
      </c>
      <c r="D105" s="26">
        <v>0.0</v>
      </c>
      <c r="E105" s="27"/>
      <c r="F105" s="28"/>
      <c r="G105" s="25">
        <v>7.0</v>
      </c>
      <c r="H105" s="26">
        <v>9304936.0</v>
      </c>
      <c r="I105" s="25">
        <v>2.0</v>
      </c>
      <c r="J105" s="26">
        <v>1133906.0</v>
      </c>
      <c r="K105" s="25">
        <v>0.0</v>
      </c>
      <c r="L105" s="26">
        <v>0.0</v>
      </c>
      <c r="M105" s="25">
        <v>3.0</v>
      </c>
      <c r="N105" s="26">
        <v>684432.0</v>
      </c>
      <c r="O105" s="25">
        <v>0.0</v>
      </c>
      <c r="P105" s="26">
        <v>0.0</v>
      </c>
      <c r="Q105" s="25">
        <v>0.0</v>
      </c>
      <c r="R105" s="26">
        <v>0.0</v>
      </c>
      <c r="S105" s="29">
        <v>1.0</v>
      </c>
      <c r="T105" s="29">
        <v>1947050.0</v>
      </c>
      <c r="U105" s="30">
        <f t="shared" ref="U105:V105" si="121">SUM(C105+G105+I105+K105+M105+O105+Q105+S105)</f>
        <v>13</v>
      </c>
      <c r="V105" s="31">
        <f t="shared" si="121"/>
        <v>13070324</v>
      </c>
      <c r="W105" s="51">
        <f>U105-'Non-Residential - New Const'!U92</f>
        <v>3</v>
      </c>
      <c r="X105" s="52">
        <f>W105/'Non-Residential - New Const'!U92</f>
        <v>0.3</v>
      </c>
      <c r="Y105" s="53">
        <f>V105-'Non-Residential - New Const'!V92</f>
        <v>8881445</v>
      </c>
      <c r="Z105" s="52">
        <f>Y105/'Non-Residential - New Const'!V92</f>
        <v>2.120243865</v>
      </c>
      <c r="AA105" s="53">
        <f t="shared" si="114"/>
        <v>37586842</v>
      </c>
      <c r="AB105" s="38"/>
      <c r="AC105" s="38"/>
      <c r="AD105" s="38"/>
      <c r="AE105" s="38"/>
      <c r="AF105" s="38"/>
      <c r="AG105" s="38"/>
      <c r="AH105" s="38"/>
      <c r="AI105" s="38"/>
      <c r="AJ105" s="38"/>
      <c r="AK105" s="38"/>
      <c r="AL105" s="38"/>
      <c r="AM105" s="38"/>
      <c r="AN105" s="38"/>
      <c r="AO105" s="38"/>
      <c r="AP105" s="38"/>
      <c r="AQ105" s="38"/>
    </row>
    <row r="106" ht="12.75" customHeight="1">
      <c r="A106" s="15" t="s">
        <v>29</v>
      </c>
      <c r="B106" s="24">
        <v>2011.0</v>
      </c>
      <c r="C106" s="25">
        <v>2.0</v>
      </c>
      <c r="D106" s="26">
        <v>239600.0</v>
      </c>
      <c r="E106" s="27"/>
      <c r="F106" s="28"/>
      <c r="G106" s="25">
        <v>8.0</v>
      </c>
      <c r="H106" s="26">
        <v>4366800.0</v>
      </c>
      <c r="I106" s="25">
        <v>1.0</v>
      </c>
      <c r="J106" s="26">
        <v>799008.0</v>
      </c>
      <c r="K106" s="25">
        <v>0.0</v>
      </c>
      <c r="L106" s="26">
        <v>0.0</v>
      </c>
      <c r="M106" s="25">
        <v>1.0</v>
      </c>
      <c r="N106" s="26">
        <v>107604.0</v>
      </c>
      <c r="O106" s="25">
        <v>0.0</v>
      </c>
      <c r="P106" s="26">
        <v>0.0</v>
      </c>
      <c r="Q106" s="25">
        <v>0.0</v>
      </c>
      <c r="R106" s="26">
        <v>0.0</v>
      </c>
      <c r="S106" s="29">
        <v>1.0</v>
      </c>
      <c r="T106" s="29">
        <v>833000.0</v>
      </c>
      <c r="U106" s="30">
        <f t="shared" ref="U106:V106" si="122">SUM(C106+G106+I106+K106+M106+O106+Q106+S106)</f>
        <v>13</v>
      </c>
      <c r="V106" s="31">
        <f t="shared" si="122"/>
        <v>6346012</v>
      </c>
      <c r="W106" s="51">
        <f>U106-'Non-Residential - New Const'!U93</f>
        <v>3</v>
      </c>
      <c r="X106" s="52">
        <f>W106/'Non-Residential - New Const'!U93</f>
        <v>0.3</v>
      </c>
      <c r="Y106" s="53">
        <f>V106-'Non-Residential - New Const'!V93</f>
        <v>-1283598</v>
      </c>
      <c r="Z106" s="52">
        <f>Y106/'Non-Residential - New Const'!V93</f>
        <v>-0.1682390057</v>
      </c>
      <c r="AA106" s="53">
        <f t="shared" si="114"/>
        <v>36303244</v>
      </c>
      <c r="AB106" s="38"/>
      <c r="AC106" s="38"/>
      <c r="AD106" s="38"/>
      <c r="AE106" s="38"/>
      <c r="AF106" s="38"/>
      <c r="AG106" s="38"/>
      <c r="AH106" s="38"/>
      <c r="AI106" s="38"/>
      <c r="AJ106" s="38"/>
      <c r="AK106" s="38"/>
      <c r="AL106" s="38"/>
      <c r="AM106" s="38"/>
      <c r="AN106" s="38"/>
      <c r="AO106" s="38"/>
      <c r="AP106" s="38"/>
      <c r="AQ106" s="38"/>
    </row>
    <row r="107" ht="12.75" customHeight="1">
      <c r="A107" s="15" t="s">
        <v>30</v>
      </c>
      <c r="B107" s="24">
        <v>2011.0</v>
      </c>
      <c r="C107" s="25">
        <v>0.0</v>
      </c>
      <c r="D107" s="26">
        <v>0.0</v>
      </c>
      <c r="E107" s="27"/>
      <c r="F107" s="28"/>
      <c r="G107" s="25">
        <v>2.0</v>
      </c>
      <c r="H107" s="26">
        <v>1154918.0</v>
      </c>
      <c r="I107" s="25">
        <v>3.0</v>
      </c>
      <c r="J107" s="26">
        <v>5653343.0</v>
      </c>
      <c r="K107" s="25">
        <v>0.0</v>
      </c>
      <c r="L107" s="26">
        <v>0.0</v>
      </c>
      <c r="M107" s="25">
        <v>2.0</v>
      </c>
      <c r="N107" s="26">
        <v>965160.0</v>
      </c>
      <c r="O107" s="25">
        <v>0.0</v>
      </c>
      <c r="P107" s="26">
        <v>0.0</v>
      </c>
      <c r="Q107" s="25">
        <v>0.0</v>
      </c>
      <c r="R107" s="26">
        <v>0.0</v>
      </c>
      <c r="S107" s="29">
        <v>2.0</v>
      </c>
      <c r="T107" s="29">
        <v>2301128.0</v>
      </c>
      <c r="U107" s="30">
        <f t="shared" ref="U107:V107" si="123">SUM(C107+G107+I107+K107+M107+O107+Q107+S107)</f>
        <v>9</v>
      </c>
      <c r="V107" s="31">
        <f t="shared" si="123"/>
        <v>10074549</v>
      </c>
      <c r="W107" s="51">
        <f>U107-'Non-Residential - New Const'!U94</f>
        <v>-3</v>
      </c>
      <c r="X107" s="52">
        <f>W107/'Non-Residential - New Const'!U94</f>
        <v>-0.25</v>
      </c>
      <c r="Y107" s="53">
        <f>V107-'Non-Residential - New Const'!V94</f>
        <v>-885221</v>
      </c>
      <c r="Z107" s="52">
        <f>Y107/'Non-Residential - New Const'!V94</f>
        <v>-0.08077003441</v>
      </c>
      <c r="AA107" s="53">
        <f t="shared" si="114"/>
        <v>35418023</v>
      </c>
      <c r="AB107" s="38"/>
      <c r="AC107" s="38"/>
      <c r="AD107" s="38"/>
      <c r="AE107" s="38"/>
      <c r="AF107" s="38"/>
      <c r="AG107" s="38"/>
      <c r="AH107" s="38"/>
      <c r="AI107" s="38"/>
      <c r="AJ107" s="38"/>
      <c r="AK107" s="38"/>
      <c r="AL107" s="38"/>
      <c r="AM107" s="38"/>
      <c r="AN107" s="38"/>
      <c r="AO107" s="38"/>
      <c r="AP107" s="38"/>
      <c r="AQ107" s="38"/>
    </row>
    <row r="108" ht="12.75" customHeight="1">
      <c r="A108" s="23" t="s">
        <v>31</v>
      </c>
      <c r="B108" s="40">
        <v>2011.0</v>
      </c>
      <c r="C108" s="41">
        <f t="shared" ref="C108:D108" si="124">SUM(C96:C107)</f>
        <v>2</v>
      </c>
      <c r="D108" s="42">
        <f t="shared" si="124"/>
        <v>239600</v>
      </c>
      <c r="E108" s="43"/>
      <c r="F108" s="44"/>
      <c r="G108" s="41">
        <f t="shared" ref="G108:W108" si="125">SUM(G96:G107)</f>
        <v>114</v>
      </c>
      <c r="H108" s="42">
        <f t="shared" si="125"/>
        <v>133405812</v>
      </c>
      <c r="I108" s="41">
        <f t="shared" si="125"/>
        <v>24</v>
      </c>
      <c r="J108" s="42">
        <f t="shared" si="125"/>
        <v>23486943</v>
      </c>
      <c r="K108" s="41">
        <f t="shared" si="125"/>
        <v>0</v>
      </c>
      <c r="L108" s="42">
        <f t="shared" si="125"/>
        <v>0</v>
      </c>
      <c r="M108" s="41">
        <f t="shared" si="125"/>
        <v>21</v>
      </c>
      <c r="N108" s="42">
        <f t="shared" si="125"/>
        <v>27833422</v>
      </c>
      <c r="O108" s="41">
        <f t="shared" si="125"/>
        <v>0</v>
      </c>
      <c r="P108" s="42">
        <f t="shared" si="125"/>
        <v>0</v>
      </c>
      <c r="Q108" s="41">
        <f t="shared" si="125"/>
        <v>0</v>
      </c>
      <c r="R108" s="42">
        <f t="shared" si="125"/>
        <v>0</v>
      </c>
      <c r="S108" s="45">
        <f t="shared" si="125"/>
        <v>8</v>
      </c>
      <c r="T108" s="45">
        <f t="shared" si="125"/>
        <v>6929079</v>
      </c>
      <c r="U108" s="46">
        <f t="shared" si="125"/>
        <v>169</v>
      </c>
      <c r="V108" s="47">
        <f t="shared" si="125"/>
        <v>191894856</v>
      </c>
      <c r="W108" s="54">
        <f t="shared" si="125"/>
        <v>20</v>
      </c>
      <c r="X108" s="55">
        <f>W108/'Non-Residential - New Const'!U95</f>
        <v>0.1342281879</v>
      </c>
      <c r="Y108" s="56">
        <f>SUM(Y96:Y107)</f>
        <v>35418023</v>
      </c>
      <c r="Z108" s="55">
        <f>Y108/'Non-Residential - New Const'!V95</f>
        <v>0.2263467526</v>
      </c>
      <c r="AA108" s="56">
        <f t="shared" ref="AA108:AA109" si="127">Y108</f>
        <v>35418023</v>
      </c>
      <c r="AB108" s="38"/>
      <c r="AC108" s="38"/>
      <c r="AD108" s="38"/>
      <c r="AE108" s="38"/>
      <c r="AF108" s="38"/>
      <c r="AG108" s="38"/>
      <c r="AH108" s="38"/>
      <c r="AI108" s="38"/>
      <c r="AJ108" s="38"/>
      <c r="AK108" s="38"/>
      <c r="AL108" s="38"/>
      <c r="AM108" s="38"/>
      <c r="AN108" s="38"/>
      <c r="AO108" s="38"/>
      <c r="AP108" s="38"/>
      <c r="AQ108" s="38"/>
    </row>
    <row r="109" ht="12.75" customHeight="1">
      <c r="A109" s="15" t="s">
        <v>19</v>
      </c>
      <c r="B109" s="24">
        <v>2012.0</v>
      </c>
      <c r="C109" s="25">
        <v>1.0</v>
      </c>
      <c r="D109" s="26">
        <v>436000.0</v>
      </c>
      <c r="E109" s="27"/>
      <c r="F109" s="28"/>
      <c r="G109" s="25">
        <v>11.0</v>
      </c>
      <c r="H109" s="26">
        <v>1.4489472E7</v>
      </c>
      <c r="I109" s="25">
        <v>1.0</v>
      </c>
      <c r="J109" s="26">
        <v>4698235.0</v>
      </c>
      <c r="K109" s="25">
        <v>0.0</v>
      </c>
      <c r="L109" s="26">
        <v>0.0</v>
      </c>
      <c r="M109" s="25">
        <v>0.0</v>
      </c>
      <c r="N109" s="26">
        <v>0.0</v>
      </c>
      <c r="O109" s="25">
        <v>0.0</v>
      </c>
      <c r="P109" s="26">
        <v>0.0</v>
      </c>
      <c r="Q109" s="25">
        <v>0.0</v>
      </c>
      <c r="R109" s="26">
        <v>0.0</v>
      </c>
      <c r="S109" s="29">
        <v>1.0</v>
      </c>
      <c r="T109" s="29">
        <v>2030219.0</v>
      </c>
      <c r="U109" s="30">
        <f t="shared" ref="U109:V109" si="126">SUM(C109+G109+I109+K109+M109+O109+Q109+S109)</f>
        <v>14</v>
      </c>
      <c r="V109" s="31">
        <f t="shared" si="126"/>
        <v>21653926</v>
      </c>
      <c r="W109" s="51">
        <f>U109-'Non-Residential - New Const'!U96</f>
        <v>7</v>
      </c>
      <c r="X109" s="52">
        <f>W109/'Non-Residential - New Const'!U96</f>
        <v>1</v>
      </c>
      <c r="Y109" s="53">
        <f>V109-'Non-Residential - New Const'!V96</f>
        <v>20257640</v>
      </c>
      <c r="Z109" s="52">
        <f>Y109/'Non-Residential - New Const'!V96</f>
        <v>14.50823112</v>
      </c>
      <c r="AA109" s="53">
        <f t="shared" si="127"/>
        <v>20257640</v>
      </c>
      <c r="AB109" s="38"/>
      <c r="AC109" s="38"/>
      <c r="AD109" s="38"/>
      <c r="AE109" s="38"/>
      <c r="AF109" s="38"/>
      <c r="AG109" s="38"/>
      <c r="AH109" s="38"/>
      <c r="AI109" s="38"/>
      <c r="AJ109" s="38"/>
      <c r="AK109" s="38"/>
      <c r="AL109" s="38"/>
      <c r="AM109" s="38"/>
      <c r="AN109" s="38"/>
      <c r="AO109" s="38"/>
      <c r="AP109" s="38"/>
      <c r="AQ109" s="38"/>
    </row>
    <row r="110" ht="12.75" customHeight="1">
      <c r="A110" s="15" t="s">
        <v>20</v>
      </c>
      <c r="B110" s="24">
        <v>2012.0</v>
      </c>
      <c r="C110" s="25">
        <v>0.0</v>
      </c>
      <c r="D110" s="26">
        <v>0.0</v>
      </c>
      <c r="E110" s="27"/>
      <c r="F110" s="28"/>
      <c r="G110" s="25">
        <v>4.0</v>
      </c>
      <c r="H110" s="26">
        <v>1166868.0</v>
      </c>
      <c r="I110" s="25">
        <v>0.0</v>
      </c>
      <c r="J110" s="26">
        <v>0.0</v>
      </c>
      <c r="K110" s="25">
        <v>0.0</v>
      </c>
      <c r="L110" s="26">
        <v>0.0</v>
      </c>
      <c r="M110" s="25">
        <v>0.0</v>
      </c>
      <c r="N110" s="26">
        <v>0.0</v>
      </c>
      <c r="O110" s="25">
        <v>0.0</v>
      </c>
      <c r="P110" s="26">
        <v>0.0</v>
      </c>
      <c r="Q110" s="25">
        <v>0.0</v>
      </c>
      <c r="R110" s="26">
        <v>0.0</v>
      </c>
      <c r="S110" s="29">
        <v>0.0</v>
      </c>
      <c r="T110" s="29">
        <v>0.0</v>
      </c>
      <c r="U110" s="30">
        <f t="shared" ref="U110:V110" si="128">SUM(C110+G110+I110+K110+M110+O110+Q110+S110)</f>
        <v>4</v>
      </c>
      <c r="V110" s="31">
        <f t="shared" si="128"/>
        <v>1166868</v>
      </c>
      <c r="W110" s="51">
        <f>U110-'Non-Residential - New Const'!U97</f>
        <v>-1</v>
      </c>
      <c r="X110" s="52">
        <f>W110/'Non-Residential - New Const'!U97</f>
        <v>-0.2</v>
      </c>
      <c r="Y110" s="53">
        <f>V110-'Non-Residential - New Const'!V97</f>
        <v>-16678780</v>
      </c>
      <c r="Z110" s="52">
        <f>Y110/'Non-Residential - New Const'!V97</f>
        <v>-0.9346133018</v>
      </c>
      <c r="AA110" s="53">
        <f t="shared" ref="AA110:AA120" si="130">AA109+Y110</f>
        <v>3578860</v>
      </c>
      <c r="AB110" s="38"/>
      <c r="AC110" s="38"/>
      <c r="AD110" s="38"/>
      <c r="AE110" s="38"/>
      <c r="AF110" s="38"/>
      <c r="AG110" s="38"/>
      <c r="AH110" s="38"/>
      <c r="AI110" s="38"/>
      <c r="AJ110" s="38"/>
      <c r="AK110" s="38"/>
      <c r="AL110" s="38"/>
      <c r="AM110" s="38"/>
      <c r="AN110" s="38"/>
      <c r="AO110" s="38"/>
      <c r="AP110" s="38"/>
      <c r="AQ110" s="38"/>
    </row>
    <row r="111" ht="12.75" customHeight="1">
      <c r="A111" s="15" t="s">
        <v>21</v>
      </c>
      <c r="B111" s="24">
        <v>2012.0</v>
      </c>
      <c r="C111" s="25">
        <v>0.0</v>
      </c>
      <c r="D111" s="26">
        <v>0.0</v>
      </c>
      <c r="E111" s="27"/>
      <c r="F111" s="28"/>
      <c r="G111" s="25">
        <v>8.0</v>
      </c>
      <c r="H111" s="26">
        <v>1.3270729E7</v>
      </c>
      <c r="I111" s="25">
        <v>0.0</v>
      </c>
      <c r="J111" s="26">
        <v>0.0</v>
      </c>
      <c r="K111" s="25">
        <v>0.0</v>
      </c>
      <c r="L111" s="26">
        <v>0.0</v>
      </c>
      <c r="M111" s="25">
        <v>2.0</v>
      </c>
      <c r="N111" s="26">
        <v>1680840.0</v>
      </c>
      <c r="O111" s="25">
        <v>0.0</v>
      </c>
      <c r="P111" s="26">
        <v>0.0</v>
      </c>
      <c r="Q111" s="25">
        <v>0.0</v>
      </c>
      <c r="R111" s="26">
        <v>0.0</v>
      </c>
      <c r="S111" s="29">
        <v>2.0</v>
      </c>
      <c r="T111" s="29">
        <v>1.1854153E7</v>
      </c>
      <c r="U111" s="30">
        <f t="shared" ref="U111:V111" si="129">SUM(C111+G111+I111+K111+M111+O111+Q111+S111)</f>
        <v>12</v>
      </c>
      <c r="V111" s="31">
        <f t="shared" si="129"/>
        <v>26805722</v>
      </c>
      <c r="W111" s="51">
        <f>U111-'Non-Residential - New Const'!U98</f>
        <v>-11</v>
      </c>
      <c r="X111" s="52">
        <f>W111/'Non-Residential - New Const'!U98</f>
        <v>-0.4782608696</v>
      </c>
      <c r="Y111" s="53">
        <f>V111-'Non-Residential - New Const'!V98</f>
        <v>-4071516</v>
      </c>
      <c r="Z111" s="52">
        <f>Y111/'Non-Residential - New Const'!V98</f>
        <v>-0.1318614055</v>
      </c>
      <c r="AA111" s="53">
        <f t="shared" si="130"/>
        <v>-492656</v>
      </c>
      <c r="AB111" s="38"/>
      <c r="AC111" s="38"/>
      <c r="AD111" s="38"/>
      <c r="AE111" s="38"/>
      <c r="AF111" s="38"/>
      <c r="AG111" s="38"/>
      <c r="AH111" s="38"/>
      <c r="AI111" s="38"/>
      <c r="AJ111" s="38"/>
      <c r="AK111" s="38"/>
      <c r="AL111" s="38"/>
      <c r="AM111" s="38"/>
      <c r="AN111" s="38"/>
      <c r="AO111" s="38"/>
      <c r="AP111" s="38"/>
      <c r="AQ111" s="38"/>
    </row>
    <row r="112" ht="12.75" customHeight="1">
      <c r="A112" s="15" t="s">
        <v>22</v>
      </c>
      <c r="B112" s="24">
        <v>2012.0</v>
      </c>
      <c r="C112" s="25">
        <v>0.0</v>
      </c>
      <c r="D112" s="26">
        <v>0.0</v>
      </c>
      <c r="E112" s="27"/>
      <c r="F112" s="28"/>
      <c r="G112" s="25">
        <v>4.0</v>
      </c>
      <c r="H112" s="26">
        <v>3571973.0</v>
      </c>
      <c r="I112" s="25">
        <v>7.0</v>
      </c>
      <c r="J112" s="26">
        <v>1913083.0</v>
      </c>
      <c r="K112" s="25">
        <v>0.0</v>
      </c>
      <c r="L112" s="26">
        <v>0.0</v>
      </c>
      <c r="M112" s="25">
        <v>2.0</v>
      </c>
      <c r="N112" s="26">
        <v>366128.0</v>
      </c>
      <c r="O112" s="25">
        <v>0.0</v>
      </c>
      <c r="P112" s="26">
        <v>0.0</v>
      </c>
      <c r="Q112" s="25">
        <v>0.0</v>
      </c>
      <c r="R112" s="26">
        <v>0.0</v>
      </c>
      <c r="S112" s="29">
        <v>0.0</v>
      </c>
      <c r="T112" s="29">
        <v>0.0</v>
      </c>
      <c r="U112" s="30">
        <f t="shared" ref="U112:V112" si="131">SUM(C112+G112+I112+K112+M112+O112+Q112+S112)</f>
        <v>13</v>
      </c>
      <c r="V112" s="31">
        <f t="shared" si="131"/>
        <v>5851184</v>
      </c>
      <c r="W112" s="51">
        <f>U112-'Non-Residential - New Const'!U99</f>
        <v>3</v>
      </c>
      <c r="X112" s="52">
        <f>W112/'Non-Residential - New Const'!U99</f>
        <v>0.3</v>
      </c>
      <c r="Y112" s="53">
        <f>V112-'Non-Residential - New Const'!V99</f>
        <v>-3232822</v>
      </c>
      <c r="Z112" s="52">
        <f>Y112/'Non-Residential - New Const'!V99</f>
        <v>-0.3558806544</v>
      </c>
      <c r="AA112" s="53">
        <f t="shared" si="130"/>
        <v>-3725478</v>
      </c>
      <c r="AB112" s="38"/>
      <c r="AC112" s="38"/>
      <c r="AD112" s="38"/>
      <c r="AE112" s="38"/>
      <c r="AF112" s="38"/>
      <c r="AG112" s="38"/>
      <c r="AH112" s="38"/>
      <c r="AI112" s="38"/>
      <c r="AJ112" s="38"/>
      <c r="AK112" s="38"/>
      <c r="AL112" s="38"/>
      <c r="AM112" s="38"/>
      <c r="AN112" s="38"/>
      <c r="AO112" s="38"/>
      <c r="AP112" s="38"/>
      <c r="AQ112" s="38"/>
    </row>
    <row r="113" ht="12.75" customHeight="1">
      <c r="A113" s="15" t="s">
        <v>23</v>
      </c>
      <c r="B113" s="24">
        <v>2012.0</v>
      </c>
      <c r="C113" s="25">
        <v>0.0</v>
      </c>
      <c r="D113" s="26">
        <v>0.0</v>
      </c>
      <c r="E113" s="27"/>
      <c r="F113" s="28"/>
      <c r="G113" s="25">
        <v>19.0</v>
      </c>
      <c r="H113" s="26">
        <v>3.2627404E7</v>
      </c>
      <c r="I113" s="25">
        <v>10.0</v>
      </c>
      <c r="J113" s="26">
        <v>5244958.0</v>
      </c>
      <c r="K113" s="25">
        <v>0.0</v>
      </c>
      <c r="L113" s="26">
        <v>0.0</v>
      </c>
      <c r="M113" s="25">
        <v>3.0</v>
      </c>
      <c r="N113" s="26">
        <v>980784.0</v>
      </c>
      <c r="O113" s="25">
        <v>0.0</v>
      </c>
      <c r="P113" s="26">
        <v>0.0</v>
      </c>
      <c r="Q113" s="25">
        <v>0.0</v>
      </c>
      <c r="R113" s="26">
        <v>0.0</v>
      </c>
      <c r="S113" s="29">
        <v>4.0</v>
      </c>
      <c r="T113" s="29">
        <v>5621691.0</v>
      </c>
      <c r="U113" s="30">
        <f t="shared" ref="U113:V113" si="132">SUM(C113+G113+I113+K113+M113+O113+Q113+S113)</f>
        <v>36</v>
      </c>
      <c r="V113" s="31">
        <f t="shared" si="132"/>
        <v>44474837</v>
      </c>
      <c r="W113" s="51">
        <f>U113-'Non-Residential - New Const'!U100</f>
        <v>24</v>
      </c>
      <c r="X113" s="52">
        <f>W113/'Non-Residential - New Const'!U100</f>
        <v>2</v>
      </c>
      <c r="Y113" s="53">
        <f>V113-'Non-Residential - New Const'!V100</f>
        <v>16064867</v>
      </c>
      <c r="Z113" s="52">
        <f>Y113/'Non-Residential - New Const'!V100</f>
        <v>0.5654658206</v>
      </c>
      <c r="AA113" s="53">
        <f t="shared" si="130"/>
        <v>12339389</v>
      </c>
      <c r="AB113" s="38"/>
      <c r="AC113" s="38"/>
      <c r="AD113" s="38"/>
      <c r="AE113" s="38"/>
      <c r="AF113" s="38"/>
      <c r="AG113" s="38"/>
      <c r="AH113" s="38"/>
      <c r="AI113" s="38"/>
      <c r="AJ113" s="38"/>
      <c r="AK113" s="38"/>
      <c r="AL113" s="38"/>
      <c r="AM113" s="38"/>
      <c r="AN113" s="38"/>
      <c r="AO113" s="38"/>
      <c r="AP113" s="38"/>
      <c r="AQ113" s="38"/>
    </row>
    <row r="114" ht="12.75" customHeight="1">
      <c r="A114" s="15" t="s">
        <v>32</v>
      </c>
      <c r="B114" s="24">
        <v>2012.0</v>
      </c>
      <c r="C114" s="25">
        <v>0.0</v>
      </c>
      <c r="D114" s="26">
        <v>0.0</v>
      </c>
      <c r="E114" s="27"/>
      <c r="F114" s="28"/>
      <c r="G114" s="25">
        <v>14.0</v>
      </c>
      <c r="H114" s="26">
        <v>1.8595243E7</v>
      </c>
      <c r="I114" s="25">
        <v>19.0</v>
      </c>
      <c r="J114" s="26">
        <v>8296514.0</v>
      </c>
      <c r="K114" s="25">
        <v>0.0</v>
      </c>
      <c r="L114" s="26">
        <v>0.0</v>
      </c>
      <c r="M114" s="25">
        <v>0.0</v>
      </c>
      <c r="N114" s="26">
        <v>0.0</v>
      </c>
      <c r="O114" s="25">
        <v>0.0</v>
      </c>
      <c r="P114" s="26">
        <v>0.0</v>
      </c>
      <c r="Q114" s="25">
        <v>0.0</v>
      </c>
      <c r="R114" s="26">
        <v>0.0</v>
      </c>
      <c r="S114" s="29">
        <v>6.0</v>
      </c>
      <c r="T114" s="29">
        <v>6.2180097E7</v>
      </c>
      <c r="U114" s="30">
        <f t="shared" ref="U114:V114" si="133">SUM(C114+G114+I114+K114+M114+O114+Q114+S114)</f>
        <v>39</v>
      </c>
      <c r="V114" s="31">
        <f t="shared" si="133"/>
        <v>89071854</v>
      </c>
      <c r="W114" s="51">
        <f>U114-'Non-Residential - New Const'!U101</f>
        <v>23</v>
      </c>
      <c r="X114" s="52">
        <f>W114/'Non-Residential - New Const'!U101</f>
        <v>1.4375</v>
      </c>
      <c r="Y114" s="53">
        <f>V114-'Non-Residential - New Const'!V101</f>
        <v>57869271</v>
      </c>
      <c r="Z114" s="52">
        <f>Y114/'Non-Residential - New Const'!V101</f>
        <v>1.854630785</v>
      </c>
      <c r="AA114" s="53">
        <f t="shared" si="130"/>
        <v>70208660</v>
      </c>
      <c r="AB114" s="38"/>
      <c r="AC114" s="38"/>
      <c r="AD114" s="38"/>
      <c r="AE114" s="38"/>
      <c r="AF114" s="38"/>
      <c r="AG114" s="38"/>
      <c r="AH114" s="38"/>
      <c r="AI114" s="38"/>
      <c r="AJ114" s="38"/>
      <c r="AK114" s="38"/>
      <c r="AL114" s="38"/>
      <c r="AM114" s="38"/>
      <c r="AN114" s="38"/>
      <c r="AO114" s="38"/>
      <c r="AP114" s="38"/>
      <c r="AQ114" s="38"/>
    </row>
    <row r="115" ht="12.75" customHeight="1">
      <c r="A115" s="15" t="s">
        <v>25</v>
      </c>
      <c r="B115" s="24">
        <v>2012.0</v>
      </c>
      <c r="C115" s="25">
        <v>1.0</v>
      </c>
      <c r="D115" s="26">
        <v>436000.0</v>
      </c>
      <c r="E115" s="27"/>
      <c r="F115" s="28"/>
      <c r="G115" s="25">
        <v>14.0</v>
      </c>
      <c r="H115" s="26">
        <v>1.2844787E7</v>
      </c>
      <c r="I115" s="25">
        <v>0.0</v>
      </c>
      <c r="J115" s="26">
        <v>0.0</v>
      </c>
      <c r="K115" s="25">
        <v>0.0</v>
      </c>
      <c r="L115" s="26">
        <v>0.0</v>
      </c>
      <c r="M115" s="25">
        <v>0.0</v>
      </c>
      <c r="N115" s="26">
        <v>0.0</v>
      </c>
      <c r="O115" s="25">
        <v>0.0</v>
      </c>
      <c r="P115" s="26">
        <v>0.0</v>
      </c>
      <c r="Q115" s="25">
        <v>0.0</v>
      </c>
      <c r="R115" s="26">
        <v>0.0</v>
      </c>
      <c r="S115" s="29">
        <v>0.0</v>
      </c>
      <c r="T115" s="29">
        <v>0.0</v>
      </c>
      <c r="U115" s="30">
        <f t="shared" ref="U115:V115" si="134">SUM(C115+G115+I115+K115+M115+O115+Q115+S115)</f>
        <v>15</v>
      </c>
      <c r="V115" s="31">
        <f t="shared" si="134"/>
        <v>13280787</v>
      </c>
      <c r="W115" s="51">
        <f>U115-'Non-Residential - New Const'!U102</f>
        <v>0</v>
      </c>
      <c r="X115" s="52">
        <f>W115/'Non-Residential - New Const'!U102</f>
        <v>0</v>
      </c>
      <c r="Y115" s="53">
        <f>V115-'Non-Residential - New Const'!V102</f>
        <v>-8104340</v>
      </c>
      <c r="Z115" s="52">
        <f>Y115/'Non-Residential - New Const'!V102</f>
        <v>-0.3789708614</v>
      </c>
      <c r="AA115" s="53">
        <f t="shared" si="130"/>
        <v>62104320</v>
      </c>
      <c r="AB115" s="38"/>
      <c r="AC115" s="38"/>
      <c r="AD115" s="38"/>
      <c r="AE115" s="38"/>
      <c r="AF115" s="38"/>
      <c r="AG115" s="38"/>
      <c r="AH115" s="38"/>
      <c r="AI115" s="38"/>
      <c r="AJ115" s="38"/>
      <c r="AK115" s="38"/>
      <c r="AL115" s="38"/>
      <c r="AM115" s="38"/>
      <c r="AN115" s="38"/>
      <c r="AO115" s="38"/>
      <c r="AP115" s="38"/>
      <c r="AQ115" s="38"/>
    </row>
    <row r="116" ht="12.75" customHeight="1">
      <c r="A116" s="15" t="s">
        <v>26</v>
      </c>
      <c r="B116" s="24">
        <v>2012.0</v>
      </c>
      <c r="C116" s="25">
        <v>0.0</v>
      </c>
      <c r="D116" s="26">
        <v>0.0</v>
      </c>
      <c r="E116" s="27"/>
      <c r="F116" s="28"/>
      <c r="G116" s="25">
        <v>6.0</v>
      </c>
      <c r="H116" s="26">
        <v>3263406.0</v>
      </c>
      <c r="I116" s="25">
        <v>1.0</v>
      </c>
      <c r="J116" s="26">
        <v>121507.0</v>
      </c>
      <c r="K116" s="25">
        <v>0.0</v>
      </c>
      <c r="L116" s="26">
        <v>0.0</v>
      </c>
      <c r="M116" s="25">
        <v>1.0</v>
      </c>
      <c r="N116" s="26">
        <v>100000.0</v>
      </c>
      <c r="O116" s="25">
        <v>0.0</v>
      </c>
      <c r="P116" s="26">
        <v>0.0</v>
      </c>
      <c r="Q116" s="25">
        <v>0.0</v>
      </c>
      <c r="R116" s="26">
        <v>0.0</v>
      </c>
      <c r="S116" s="29">
        <v>0.0</v>
      </c>
      <c r="T116" s="29">
        <v>0.0</v>
      </c>
      <c r="U116" s="30">
        <f t="shared" ref="U116:V116" si="135">SUM(C116+G116+I116+K116+M116+O116+Q116+S116)</f>
        <v>8</v>
      </c>
      <c r="V116" s="31">
        <f t="shared" si="135"/>
        <v>3484913</v>
      </c>
      <c r="W116" s="51">
        <f>U116-'Non-Residential - New Const'!U103</f>
        <v>-2</v>
      </c>
      <c r="X116" s="52">
        <f>W116/'Non-Residential - New Const'!U103</f>
        <v>-0.2</v>
      </c>
      <c r="Y116" s="53">
        <f>V116-'Non-Residential - New Const'!V103</f>
        <v>-5841697</v>
      </c>
      <c r="Z116" s="52">
        <f>Y116/'Non-Residential - New Const'!V103</f>
        <v>-0.6263473009</v>
      </c>
      <c r="AA116" s="53">
        <f t="shared" si="130"/>
        <v>56262623</v>
      </c>
      <c r="AB116" s="38"/>
      <c r="AC116" s="38"/>
      <c r="AD116" s="38"/>
      <c r="AE116" s="38"/>
      <c r="AF116" s="38"/>
      <c r="AG116" s="38"/>
      <c r="AH116" s="38"/>
      <c r="AI116" s="38"/>
      <c r="AJ116" s="38"/>
      <c r="AK116" s="38"/>
      <c r="AL116" s="38"/>
      <c r="AM116" s="38"/>
      <c r="AN116" s="38"/>
      <c r="AO116" s="38"/>
      <c r="AP116" s="38"/>
      <c r="AQ116" s="38"/>
    </row>
    <row r="117" ht="12.75" customHeight="1">
      <c r="A117" s="15" t="s">
        <v>27</v>
      </c>
      <c r="B117" s="24">
        <v>2012.0</v>
      </c>
      <c r="C117" s="25">
        <v>0.0</v>
      </c>
      <c r="D117" s="26">
        <v>0.0</v>
      </c>
      <c r="E117" s="27"/>
      <c r="F117" s="28"/>
      <c r="G117" s="25">
        <v>5.0</v>
      </c>
      <c r="H117" s="26">
        <v>3.0528129E7</v>
      </c>
      <c r="I117" s="25">
        <v>2.0</v>
      </c>
      <c r="J117" s="26">
        <v>2468383.0</v>
      </c>
      <c r="K117" s="25">
        <v>0.0</v>
      </c>
      <c r="L117" s="26">
        <v>0.0</v>
      </c>
      <c r="M117" s="25">
        <v>0.0</v>
      </c>
      <c r="N117" s="26">
        <v>0.0</v>
      </c>
      <c r="O117" s="25">
        <v>0.0</v>
      </c>
      <c r="P117" s="26">
        <v>0.0</v>
      </c>
      <c r="Q117" s="25">
        <v>0.0</v>
      </c>
      <c r="R117" s="26">
        <v>0.0</v>
      </c>
      <c r="S117" s="29">
        <v>1.0</v>
      </c>
      <c r="T117" s="29">
        <v>3624333.0</v>
      </c>
      <c r="U117" s="30">
        <f t="shared" ref="U117:V117" si="136">SUM(C117+G117+I117+K117+M117+O117+Q117+S117)</f>
        <v>8</v>
      </c>
      <c r="V117" s="31">
        <f t="shared" si="136"/>
        <v>36620845</v>
      </c>
      <c r="W117" s="51">
        <f>U117-'Non-Residential - New Const'!U104</f>
        <v>-28</v>
      </c>
      <c r="X117" s="52">
        <f>W117/'Non-Residential - New Const'!U104</f>
        <v>-0.7777777778</v>
      </c>
      <c r="Y117" s="53">
        <f>V117-'Non-Residential - New Const'!V104</f>
        <v>23744342</v>
      </c>
      <c r="Z117" s="52">
        <f>Y117/'Non-Residential - New Const'!V104</f>
        <v>1.844005473</v>
      </c>
      <c r="AA117" s="53">
        <f t="shared" si="130"/>
        <v>80006965</v>
      </c>
      <c r="AB117" s="38"/>
      <c r="AC117" s="38"/>
      <c r="AD117" s="38"/>
      <c r="AE117" s="38"/>
      <c r="AF117" s="38"/>
      <c r="AG117" s="38"/>
      <c r="AH117" s="38"/>
      <c r="AI117" s="38"/>
      <c r="AJ117" s="38"/>
      <c r="AK117" s="38"/>
      <c r="AL117" s="38"/>
      <c r="AM117" s="38"/>
      <c r="AN117" s="38"/>
      <c r="AO117" s="38"/>
      <c r="AP117" s="38"/>
      <c r="AQ117" s="38"/>
    </row>
    <row r="118" ht="12.75" customHeight="1">
      <c r="A118" s="15" t="s">
        <v>28</v>
      </c>
      <c r="B118" s="24">
        <v>2012.0</v>
      </c>
      <c r="C118" s="25">
        <v>0.0</v>
      </c>
      <c r="D118" s="26">
        <v>0.0</v>
      </c>
      <c r="E118" s="27"/>
      <c r="F118" s="28"/>
      <c r="G118" s="25">
        <v>7.0</v>
      </c>
      <c r="H118" s="26">
        <v>7267191.0</v>
      </c>
      <c r="I118" s="25">
        <v>4.0</v>
      </c>
      <c r="J118" s="26">
        <v>3136185.0</v>
      </c>
      <c r="K118" s="25">
        <v>0.0</v>
      </c>
      <c r="L118" s="26">
        <v>0.0</v>
      </c>
      <c r="M118" s="25">
        <v>0.0</v>
      </c>
      <c r="N118" s="26">
        <v>0.0</v>
      </c>
      <c r="O118" s="25">
        <v>0.0</v>
      </c>
      <c r="P118" s="26">
        <v>0.0</v>
      </c>
      <c r="Q118" s="25">
        <v>0.0</v>
      </c>
      <c r="R118" s="26">
        <v>0.0</v>
      </c>
      <c r="S118" s="29">
        <v>1.0</v>
      </c>
      <c r="T118" s="29">
        <v>3.6986886E7</v>
      </c>
      <c r="U118" s="30">
        <f t="shared" ref="U118:V118" si="137">SUM(C118+G118+I118+K118+M118+O118+Q118+S118)</f>
        <v>12</v>
      </c>
      <c r="V118" s="31">
        <f t="shared" si="137"/>
        <v>47390262</v>
      </c>
      <c r="W118" s="51">
        <f>U118-'Non-Residential - New Const'!U105</f>
        <v>-1</v>
      </c>
      <c r="X118" s="52">
        <f>W118/'Non-Residential - New Const'!U105</f>
        <v>-0.07692307692</v>
      </c>
      <c r="Y118" s="53">
        <f>V118-'Non-Residential - New Const'!V105</f>
        <v>34319938</v>
      </c>
      <c r="Z118" s="52">
        <f>Y118/'Non-Residential - New Const'!V105</f>
        <v>2.625790914</v>
      </c>
      <c r="AA118" s="53">
        <f t="shared" si="130"/>
        <v>114326903</v>
      </c>
      <c r="AB118" s="38"/>
      <c r="AC118" s="38"/>
      <c r="AD118" s="38"/>
      <c r="AE118" s="38"/>
      <c r="AF118" s="38"/>
      <c r="AG118" s="38"/>
      <c r="AH118" s="38"/>
      <c r="AI118" s="38"/>
      <c r="AJ118" s="38"/>
      <c r="AK118" s="38"/>
      <c r="AL118" s="38"/>
      <c r="AM118" s="38"/>
      <c r="AN118" s="38"/>
      <c r="AO118" s="38"/>
      <c r="AP118" s="38"/>
      <c r="AQ118" s="38"/>
    </row>
    <row r="119" ht="12.75" customHeight="1">
      <c r="A119" s="15" t="s">
        <v>29</v>
      </c>
      <c r="B119" s="24">
        <v>2012.0</v>
      </c>
      <c r="C119" s="25">
        <v>0.0</v>
      </c>
      <c r="D119" s="26">
        <v>0.0</v>
      </c>
      <c r="E119" s="27"/>
      <c r="F119" s="28"/>
      <c r="G119" s="25">
        <v>4.0</v>
      </c>
      <c r="H119" s="26">
        <v>4906315.0</v>
      </c>
      <c r="I119" s="25">
        <v>7.0</v>
      </c>
      <c r="J119" s="26">
        <v>4957655.0</v>
      </c>
      <c r="K119" s="25">
        <v>0.0</v>
      </c>
      <c r="L119" s="26">
        <v>0.0</v>
      </c>
      <c r="M119" s="25">
        <v>1.0</v>
      </c>
      <c r="N119" s="26">
        <v>340000.0</v>
      </c>
      <c r="O119" s="25">
        <v>0.0</v>
      </c>
      <c r="P119" s="26">
        <v>0.0</v>
      </c>
      <c r="Q119" s="25">
        <v>0.0</v>
      </c>
      <c r="R119" s="26">
        <v>0.0</v>
      </c>
      <c r="S119" s="29">
        <v>0.0</v>
      </c>
      <c r="T119" s="29">
        <v>0.0</v>
      </c>
      <c r="U119" s="30">
        <f t="shared" ref="U119:V119" si="138">SUM(C119+G119+I119+K119+M119+O119+Q119+S119)</f>
        <v>12</v>
      </c>
      <c r="V119" s="31">
        <f t="shared" si="138"/>
        <v>10203970</v>
      </c>
      <c r="W119" s="51">
        <f>U119-'Non-Residential - New Const'!U106</f>
        <v>-1</v>
      </c>
      <c r="X119" s="52">
        <f>W119/'Non-Residential - New Const'!U106</f>
        <v>-0.07692307692</v>
      </c>
      <c r="Y119" s="53">
        <f>V119-'Non-Residential - New Const'!V106</f>
        <v>3857958</v>
      </c>
      <c r="Z119" s="52">
        <f>Y119/'Non-Residential - New Const'!V106</f>
        <v>0.6079342428</v>
      </c>
      <c r="AA119" s="53">
        <f t="shared" si="130"/>
        <v>118184861</v>
      </c>
      <c r="AB119" s="38"/>
      <c r="AC119" s="38"/>
      <c r="AD119" s="38"/>
      <c r="AE119" s="38"/>
      <c r="AF119" s="38"/>
      <c r="AG119" s="38"/>
      <c r="AH119" s="38"/>
      <c r="AI119" s="38"/>
      <c r="AJ119" s="38"/>
      <c r="AK119" s="38"/>
      <c r="AL119" s="38"/>
      <c r="AM119" s="38"/>
      <c r="AN119" s="38"/>
      <c r="AO119" s="38"/>
      <c r="AP119" s="38"/>
      <c r="AQ119" s="38"/>
    </row>
    <row r="120" ht="12.75" customHeight="1">
      <c r="A120" s="15" t="s">
        <v>30</v>
      </c>
      <c r="B120" s="24">
        <v>2012.0</v>
      </c>
      <c r="C120" s="25">
        <v>0.0</v>
      </c>
      <c r="D120" s="26">
        <v>0.0</v>
      </c>
      <c r="E120" s="27"/>
      <c r="F120" s="28"/>
      <c r="G120" s="25">
        <v>3.0</v>
      </c>
      <c r="H120" s="26">
        <v>1783246.0</v>
      </c>
      <c r="I120" s="25">
        <v>3.0</v>
      </c>
      <c r="J120" s="26">
        <v>1094533.0</v>
      </c>
      <c r="K120" s="25">
        <v>0.0</v>
      </c>
      <c r="L120" s="26">
        <v>0.0</v>
      </c>
      <c r="M120" s="25">
        <v>0.0</v>
      </c>
      <c r="N120" s="26">
        <v>0.0</v>
      </c>
      <c r="O120" s="25">
        <v>0.0</v>
      </c>
      <c r="P120" s="26">
        <v>0.0</v>
      </c>
      <c r="Q120" s="25">
        <v>0.0</v>
      </c>
      <c r="R120" s="26">
        <v>0.0</v>
      </c>
      <c r="S120" s="29">
        <v>0.0</v>
      </c>
      <c r="T120" s="29">
        <v>0.0</v>
      </c>
      <c r="U120" s="30">
        <f t="shared" ref="U120:V120" si="139">SUM(C120+G120+I120+K120+M120+O120+Q120+S120)</f>
        <v>6</v>
      </c>
      <c r="V120" s="31">
        <f t="shared" si="139"/>
        <v>2877779</v>
      </c>
      <c r="W120" s="51">
        <f>U120-'Non-Residential - New Const'!U107</f>
        <v>-3</v>
      </c>
      <c r="X120" s="52">
        <f>W120/'Non-Residential - New Const'!U107</f>
        <v>-0.3333333333</v>
      </c>
      <c r="Y120" s="53">
        <f>V120-'Non-Residential - New Const'!V107</f>
        <v>-7196770</v>
      </c>
      <c r="Z120" s="52">
        <f>Y120/'Non-Residential - New Const'!V107</f>
        <v>-0.7143515804</v>
      </c>
      <c r="AA120" s="53">
        <f t="shared" si="130"/>
        <v>110988091</v>
      </c>
      <c r="AB120" s="38"/>
      <c r="AC120" s="38"/>
      <c r="AD120" s="38"/>
      <c r="AE120" s="38"/>
      <c r="AF120" s="38"/>
      <c r="AG120" s="38"/>
      <c r="AH120" s="38"/>
      <c r="AI120" s="38"/>
      <c r="AJ120" s="38"/>
      <c r="AK120" s="38"/>
      <c r="AL120" s="38"/>
      <c r="AM120" s="38"/>
      <c r="AN120" s="38"/>
      <c r="AO120" s="38"/>
      <c r="AP120" s="38"/>
      <c r="AQ120" s="38"/>
    </row>
    <row r="121" ht="12.75" customHeight="1">
      <c r="A121" s="23" t="s">
        <v>31</v>
      </c>
      <c r="B121" s="40">
        <v>2012.0</v>
      </c>
      <c r="C121" s="41">
        <f t="shared" ref="C121:D121" si="140">SUM(C109:C120)</f>
        <v>2</v>
      </c>
      <c r="D121" s="42">
        <f t="shared" si="140"/>
        <v>872000</v>
      </c>
      <c r="E121" s="43"/>
      <c r="F121" s="44"/>
      <c r="G121" s="41">
        <f t="shared" ref="G121:W121" si="141">SUM(G109:G120)</f>
        <v>99</v>
      </c>
      <c r="H121" s="42">
        <f t="shared" si="141"/>
        <v>144314763</v>
      </c>
      <c r="I121" s="41">
        <f t="shared" si="141"/>
        <v>54</v>
      </c>
      <c r="J121" s="42">
        <f t="shared" si="141"/>
        <v>31931053</v>
      </c>
      <c r="K121" s="41">
        <f t="shared" si="141"/>
        <v>0</v>
      </c>
      <c r="L121" s="42">
        <f t="shared" si="141"/>
        <v>0</v>
      </c>
      <c r="M121" s="41">
        <f t="shared" si="141"/>
        <v>9</v>
      </c>
      <c r="N121" s="42">
        <f t="shared" si="141"/>
        <v>3467752</v>
      </c>
      <c r="O121" s="41">
        <f t="shared" si="141"/>
        <v>0</v>
      </c>
      <c r="P121" s="42">
        <f t="shared" si="141"/>
        <v>0</v>
      </c>
      <c r="Q121" s="41">
        <f t="shared" si="141"/>
        <v>0</v>
      </c>
      <c r="R121" s="42">
        <f t="shared" si="141"/>
        <v>0</v>
      </c>
      <c r="S121" s="45">
        <f t="shared" si="141"/>
        <v>15</v>
      </c>
      <c r="T121" s="45">
        <f t="shared" si="141"/>
        <v>122297379</v>
      </c>
      <c r="U121" s="46">
        <f t="shared" si="141"/>
        <v>179</v>
      </c>
      <c r="V121" s="47">
        <f t="shared" si="141"/>
        <v>302882947</v>
      </c>
      <c r="W121" s="54">
        <f t="shared" si="141"/>
        <v>10</v>
      </c>
      <c r="X121" s="55">
        <f>W121/'Non-Residential - New Const'!U108</f>
        <v>0.05917159763</v>
      </c>
      <c r="Y121" s="56">
        <f>SUM(Y109:Y120)</f>
        <v>110988091</v>
      </c>
      <c r="Z121" s="55">
        <f>Y121/'Non-Residential - New Const'!V108</f>
        <v>0.5783797091</v>
      </c>
      <c r="AA121" s="56">
        <f t="shared" ref="AA121:AA122" si="143">Y121</f>
        <v>110988091</v>
      </c>
      <c r="AB121" s="38"/>
      <c r="AC121" s="38"/>
      <c r="AD121" s="38"/>
      <c r="AE121" s="38"/>
      <c r="AF121" s="38"/>
      <c r="AG121" s="38"/>
      <c r="AH121" s="38"/>
      <c r="AI121" s="38"/>
      <c r="AJ121" s="38"/>
      <c r="AK121" s="38"/>
      <c r="AL121" s="38"/>
      <c r="AM121" s="38"/>
      <c r="AN121" s="38"/>
      <c r="AO121" s="38"/>
      <c r="AP121" s="38"/>
      <c r="AQ121" s="38"/>
    </row>
    <row r="122" ht="12.75" customHeight="1">
      <c r="A122" s="15" t="s">
        <v>19</v>
      </c>
      <c r="B122" s="24">
        <v>2013.0</v>
      </c>
      <c r="C122" s="25">
        <v>0.0</v>
      </c>
      <c r="D122" s="26">
        <v>0.0</v>
      </c>
      <c r="E122" s="27"/>
      <c r="F122" s="28"/>
      <c r="G122" s="25">
        <v>7.0</v>
      </c>
      <c r="H122" s="26">
        <v>1.3251418E7</v>
      </c>
      <c r="I122" s="25">
        <v>0.0</v>
      </c>
      <c r="J122" s="26">
        <v>0.0</v>
      </c>
      <c r="K122" s="25">
        <v>0.0</v>
      </c>
      <c r="L122" s="26">
        <v>0.0</v>
      </c>
      <c r="M122" s="25">
        <v>0.0</v>
      </c>
      <c r="N122" s="26">
        <v>0.0</v>
      </c>
      <c r="O122" s="25">
        <v>0.0</v>
      </c>
      <c r="P122" s="26">
        <v>0.0</v>
      </c>
      <c r="Q122" s="25">
        <v>0.0</v>
      </c>
      <c r="R122" s="26">
        <v>0.0</v>
      </c>
      <c r="S122" s="29">
        <v>0.0</v>
      </c>
      <c r="T122" s="29">
        <v>0.0</v>
      </c>
      <c r="U122" s="30">
        <f t="shared" ref="U122:V122" si="142">SUM(C122+G122+I122+K122+M122+O122+Q122+S122)</f>
        <v>7</v>
      </c>
      <c r="V122" s="31">
        <f t="shared" si="142"/>
        <v>13251418</v>
      </c>
      <c r="W122" s="51">
        <f>U122-'Non-Residential - New Const'!U109</f>
        <v>-7</v>
      </c>
      <c r="X122" s="52">
        <f>W122/'Non-Residential - New Const'!U109</f>
        <v>-0.5</v>
      </c>
      <c r="Y122" s="53">
        <f>V122-'Non-Residential - New Const'!V109</f>
        <v>-8402508</v>
      </c>
      <c r="Z122" s="52">
        <f>Y122/'Non-Residential - New Const'!V109</f>
        <v>-0.3880362388</v>
      </c>
      <c r="AA122" s="53">
        <f t="shared" si="143"/>
        <v>-8402508</v>
      </c>
      <c r="AB122" s="38"/>
      <c r="AC122" s="38"/>
      <c r="AD122" s="38"/>
      <c r="AE122" s="38"/>
      <c r="AF122" s="38"/>
      <c r="AG122" s="38"/>
      <c r="AH122" s="38"/>
      <c r="AI122" s="38"/>
      <c r="AJ122" s="38"/>
      <c r="AK122" s="38"/>
      <c r="AL122" s="38"/>
      <c r="AM122" s="38"/>
      <c r="AN122" s="38"/>
      <c r="AO122" s="38"/>
      <c r="AP122" s="38"/>
      <c r="AQ122" s="38"/>
    </row>
    <row r="123" ht="12.75" customHeight="1">
      <c r="A123" s="15" t="s">
        <v>20</v>
      </c>
      <c r="B123" s="24">
        <v>2013.0</v>
      </c>
      <c r="C123" s="25">
        <v>1.0</v>
      </c>
      <c r="D123" s="26">
        <v>439000.0</v>
      </c>
      <c r="E123" s="27"/>
      <c r="F123" s="28"/>
      <c r="G123" s="25">
        <v>6.0</v>
      </c>
      <c r="H123" s="26">
        <v>1.7301074E7</v>
      </c>
      <c r="I123" s="25">
        <v>1.0</v>
      </c>
      <c r="J123" s="26">
        <v>296858.0</v>
      </c>
      <c r="K123" s="25">
        <v>0.0</v>
      </c>
      <c r="L123" s="26">
        <v>0.0</v>
      </c>
      <c r="M123" s="25">
        <v>0.0</v>
      </c>
      <c r="N123" s="26">
        <v>0.0</v>
      </c>
      <c r="O123" s="25">
        <v>0.0</v>
      </c>
      <c r="P123" s="26">
        <v>0.0</v>
      </c>
      <c r="Q123" s="25">
        <v>0.0</v>
      </c>
      <c r="R123" s="26">
        <v>0.0</v>
      </c>
      <c r="S123" s="29">
        <v>1.0</v>
      </c>
      <c r="T123" s="29">
        <v>1.9456214E7</v>
      </c>
      <c r="U123" s="30">
        <f t="shared" ref="U123:V123" si="144">SUM(C123+G123+I123+K123+M123+O123+Q123+S123)</f>
        <v>9</v>
      </c>
      <c r="V123" s="31">
        <f t="shared" si="144"/>
        <v>37493146</v>
      </c>
      <c r="W123" s="51">
        <f>U123-'Non-Residential - New Const'!U110</f>
        <v>5</v>
      </c>
      <c r="X123" s="52">
        <f>W123/'Non-Residential - New Const'!U110</f>
        <v>1.25</v>
      </c>
      <c r="Y123" s="53">
        <f>V123-'Non-Residential - New Const'!V110</f>
        <v>36326278</v>
      </c>
      <c r="Z123" s="52">
        <f>Y123/'Non-Residential - New Const'!V110</f>
        <v>31.13143732</v>
      </c>
      <c r="AA123" s="53">
        <f t="shared" ref="AA123:AA133" si="146">AA122+Y123</f>
        <v>27923770</v>
      </c>
      <c r="AB123" s="38"/>
      <c r="AC123" s="38"/>
      <c r="AD123" s="38"/>
      <c r="AE123" s="38"/>
      <c r="AF123" s="38"/>
      <c r="AG123" s="38"/>
      <c r="AH123" s="38"/>
      <c r="AI123" s="38"/>
      <c r="AJ123" s="38"/>
      <c r="AK123" s="38"/>
      <c r="AL123" s="38"/>
      <c r="AM123" s="38"/>
      <c r="AN123" s="38"/>
      <c r="AO123" s="38"/>
      <c r="AP123" s="38"/>
      <c r="AQ123" s="38"/>
    </row>
    <row r="124" ht="12.75" customHeight="1">
      <c r="A124" s="15" t="s">
        <v>21</v>
      </c>
      <c r="B124" s="24">
        <v>2013.0</v>
      </c>
      <c r="C124" s="25">
        <v>1.0</v>
      </c>
      <c r="D124" s="26">
        <v>4532000.0</v>
      </c>
      <c r="E124" s="27"/>
      <c r="F124" s="28"/>
      <c r="G124" s="25">
        <v>2.0</v>
      </c>
      <c r="H124" s="26">
        <v>714065.0</v>
      </c>
      <c r="I124" s="25">
        <v>13.0</v>
      </c>
      <c r="J124" s="26">
        <v>2.0236211E7</v>
      </c>
      <c r="K124" s="25">
        <v>0.0</v>
      </c>
      <c r="L124" s="26">
        <v>0.0</v>
      </c>
      <c r="M124" s="25">
        <v>0.0</v>
      </c>
      <c r="N124" s="26">
        <v>0.0</v>
      </c>
      <c r="O124" s="25">
        <v>0.0</v>
      </c>
      <c r="P124" s="26">
        <v>0.0</v>
      </c>
      <c r="Q124" s="25">
        <v>0.0</v>
      </c>
      <c r="R124" s="26">
        <v>0.0</v>
      </c>
      <c r="S124" s="29">
        <v>0.0</v>
      </c>
      <c r="T124" s="29">
        <v>0.0</v>
      </c>
      <c r="U124" s="30">
        <f t="shared" ref="U124:V124" si="145">SUM(C124+G124+I124+K124+M124+O124+Q124+S124)</f>
        <v>16</v>
      </c>
      <c r="V124" s="31">
        <f t="shared" si="145"/>
        <v>25482276</v>
      </c>
      <c r="W124" s="51">
        <f>U124-'Non-Residential - New Const'!U111</f>
        <v>4</v>
      </c>
      <c r="X124" s="52">
        <f>W124/'Non-Residential - New Const'!U111</f>
        <v>0.3333333333</v>
      </c>
      <c r="Y124" s="53">
        <f>V124-'Non-Residential - New Const'!V111</f>
        <v>-1323446</v>
      </c>
      <c r="Z124" s="52">
        <f>Y124/'Non-Residential - New Const'!V111</f>
        <v>-0.04937177219</v>
      </c>
      <c r="AA124" s="53">
        <f t="shared" si="146"/>
        <v>26600324</v>
      </c>
      <c r="AB124" s="38"/>
      <c r="AC124" s="38"/>
      <c r="AD124" s="38"/>
      <c r="AE124" s="38"/>
      <c r="AF124" s="38"/>
      <c r="AG124" s="38"/>
      <c r="AH124" s="38"/>
      <c r="AI124" s="38"/>
      <c r="AJ124" s="38"/>
      <c r="AK124" s="38"/>
      <c r="AL124" s="38"/>
      <c r="AM124" s="38"/>
      <c r="AN124" s="38"/>
      <c r="AO124" s="38"/>
      <c r="AP124" s="38"/>
      <c r="AQ124" s="38"/>
    </row>
    <row r="125" ht="12.75" customHeight="1">
      <c r="A125" s="15" t="s">
        <v>22</v>
      </c>
      <c r="B125" s="24">
        <v>2013.0</v>
      </c>
      <c r="C125" s="25">
        <v>0.0</v>
      </c>
      <c r="D125" s="26">
        <v>0.0</v>
      </c>
      <c r="E125" s="27"/>
      <c r="F125" s="28"/>
      <c r="G125" s="25">
        <v>32.0</v>
      </c>
      <c r="H125" s="26">
        <v>2.9688641E7</v>
      </c>
      <c r="I125" s="25">
        <v>4.0</v>
      </c>
      <c r="J125" s="26">
        <v>4616346.0</v>
      </c>
      <c r="K125" s="25">
        <v>0.0</v>
      </c>
      <c r="L125" s="26">
        <v>0.0</v>
      </c>
      <c r="M125" s="25">
        <v>0.0</v>
      </c>
      <c r="N125" s="26">
        <v>0.0</v>
      </c>
      <c r="O125" s="25">
        <v>0.0</v>
      </c>
      <c r="P125" s="26">
        <v>0.0</v>
      </c>
      <c r="Q125" s="25">
        <v>0.0</v>
      </c>
      <c r="R125" s="26">
        <v>0.0</v>
      </c>
      <c r="S125" s="29">
        <v>2.0</v>
      </c>
      <c r="T125" s="29">
        <v>3.1726966E7</v>
      </c>
      <c r="U125" s="30">
        <f t="shared" ref="U125:V125" si="147">SUM(C125+G125+I125+K125+M125+O125+Q125+S125)</f>
        <v>38</v>
      </c>
      <c r="V125" s="31">
        <f t="shared" si="147"/>
        <v>66031953</v>
      </c>
      <c r="W125" s="51">
        <f>U125-'Non-Residential - New Const'!U112</f>
        <v>25</v>
      </c>
      <c r="X125" s="52">
        <f>W125/'Non-Residential - New Const'!U112</f>
        <v>1.923076923</v>
      </c>
      <c r="Y125" s="53">
        <f>V125-'Non-Residential - New Const'!V112</f>
        <v>60180769</v>
      </c>
      <c r="Z125" s="52">
        <f>Y125/'Non-Residential - New Const'!V112</f>
        <v>10.28522928</v>
      </c>
      <c r="AA125" s="53">
        <f t="shared" si="146"/>
        <v>86781093</v>
      </c>
      <c r="AB125" s="38"/>
      <c r="AC125" s="38"/>
      <c r="AD125" s="38"/>
      <c r="AE125" s="38"/>
      <c r="AF125" s="38"/>
      <c r="AG125" s="38"/>
      <c r="AH125" s="38"/>
      <c r="AI125" s="38"/>
      <c r="AJ125" s="38"/>
      <c r="AK125" s="38"/>
      <c r="AL125" s="38"/>
      <c r="AM125" s="38"/>
      <c r="AN125" s="38"/>
      <c r="AO125" s="38"/>
      <c r="AP125" s="38"/>
      <c r="AQ125" s="38"/>
    </row>
    <row r="126" ht="12.75" customHeight="1">
      <c r="A126" s="15" t="s">
        <v>23</v>
      </c>
      <c r="B126" s="24">
        <v>2013.0</v>
      </c>
      <c r="C126" s="25">
        <v>0.0</v>
      </c>
      <c r="D126" s="26">
        <v>0.0</v>
      </c>
      <c r="E126" s="27"/>
      <c r="F126" s="28"/>
      <c r="G126" s="25">
        <v>12.0</v>
      </c>
      <c r="H126" s="26">
        <v>1.1764188E7</v>
      </c>
      <c r="I126" s="25">
        <v>2.0</v>
      </c>
      <c r="J126" s="26">
        <v>1550000.0</v>
      </c>
      <c r="K126" s="25">
        <v>0.0</v>
      </c>
      <c r="L126" s="26">
        <v>0.0</v>
      </c>
      <c r="M126" s="25">
        <v>0.0</v>
      </c>
      <c r="N126" s="26">
        <v>0.0</v>
      </c>
      <c r="O126" s="25">
        <v>0.0</v>
      </c>
      <c r="P126" s="26">
        <v>0.0</v>
      </c>
      <c r="Q126" s="25">
        <v>0.0</v>
      </c>
      <c r="R126" s="26">
        <v>0.0</v>
      </c>
      <c r="S126" s="29">
        <v>2.0</v>
      </c>
      <c r="T126" s="29">
        <v>4.4966505E7</v>
      </c>
      <c r="U126" s="30">
        <f t="shared" ref="U126:V126" si="148">SUM(C126+G126+I126+K126+M126+O126+Q126+S126)</f>
        <v>16</v>
      </c>
      <c r="V126" s="31">
        <f t="shared" si="148"/>
        <v>58280693</v>
      </c>
      <c r="W126" s="51">
        <f>U126-'Non-Residential - New Const'!U113</f>
        <v>-20</v>
      </c>
      <c r="X126" s="52">
        <f>W126/'Non-Residential - New Const'!U113</f>
        <v>-0.5555555556</v>
      </c>
      <c r="Y126" s="53">
        <f>V126-'Non-Residential - New Const'!V113</f>
        <v>13805856</v>
      </c>
      <c r="Z126" s="52">
        <f>Y126/'Non-Residential - New Const'!V113</f>
        <v>0.3104194851</v>
      </c>
      <c r="AA126" s="53">
        <f t="shared" si="146"/>
        <v>100586949</v>
      </c>
      <c r="AB126" s="38"/>
      <c r="AC126" s="38"/>
      <c r="AD126" s="38"/>
      <c r="AE126" s="38"/>
      <c r="AF126" s="38"/>
      <c r="AG126" s="38"/>
      <c r="AH126" s="38"/>
      <c r="AI126" s="38"/>
      <c r="AJ126" s="38"/>
      <c r="AK126" s="38"/>
      <c r="AL126" s="38"/>
      <c r="AM126" s="38"/>
      <c r="AN126" s="38"/>
      <c r="AO126" s="38"/>
      <c r="AP126" s="38"/>
      <c r="AQ126" s="38"/>
    </row>
    <row r="127" ht="12.75" customHeight="1">
      <c r="A127" s="15" t="s">
        <v>32</v>
      </c>
      <c r="B127" s="24">
        <v>2013.0</v>
      </c>
      <c r="C127" s="25">
        <v>0.0</v>
      </c>
      <c r="D127" s="26">
        <v>0.0</v>
      </c>
      <c r="E127" s="27"/>
      <c r="F127" s="28"/>
      <c r="G127" s="25">
        <v>13.0</v>
      </c>
      <c r="H127" s="26">
        <v>1.3513769E7</v>
      </c>
      <c r="I127" s="25">
        <v>5.0</v>
      </c>
      <c r="J127" s="26">
        <v>2517477.0</v>
      </c>
      <c r="K127" s="25">
        <v>0.0</v>
      </c>
      <c r="L127" s="26">
        <v>0.0</v>
      </c>
      <c r="M127" s="25">
        <v>1.0</v>
      </c>
      <c r="N127" s="26">
        <v>158760.0</v>
      </c>
      <c r="O127" s="25">
        <v>0.0</v>
      </c>
      <c r="P127" s="26">
        <v>0.0</v>
      </c>
      <c r="Q127" s="25">
        <v>0.0</v>
      </c>
      <c r="R127" s="26">
        <v>0.0</v>
      </c>
      <c r="S127" s="29">
        <v>1.0</v>
      </c>
      <c r="T127" s="29">
        <v>522240.0</v>
      </c>
      <c r="U127" s="30">
        <f t="shared" ref="U127:V127" si="149">SUM(C127+G127+I127+K127+M127+O127+Q127+S127)</f>
        <v>20</v>
      </c>
      <c r="V127" s="31">
        <f t="shared" si="149"/>
        <v>16712246</v>
      </c>
      <c r="W127" s="51">
        <f>U127-'Non-Residential - New Const'!U114</f>
        <v>-19</v>
      </c>
      <c r="X127" s="52">
        <f>W127/'Non-Residential - New Const'!U114</f>
        <v>-0.4871794872</v>
      </c>
      <c r="Y127" s="53">
        <f>V127-'Non-Residential - New Const'!V114</f>
        <v>-72359608</v>
      </c>
      <c r="Z127" s="52">
        <f>Y127/'Non-Residential - New Const'!V114</f>
        <v>-0.812373435</v>
      </c>
      <c r="AA127" s="53">
        <f t="shared" si="146"/>
        <v>28227341</v>
      </c>
      <c r="AB127" s="38"/>
      <c r="AC127" s="38"/>
      <c r="AD127" s="38"/>
      <c r="AE127" s="38"/>
      <c r="AF127" s="38"/>
      <c r="AG127" s="38"/>
      <c r="AH127" s="38"/>
      <c r="AI127" s="38"/>
      <c r="AJ127" s="38"/>
      <c r="AK127" s="38"/>
      <c r="AL127" s="38"/>
      <c r="AM127" s="38"/>
      <c r="AN127" s="38"/>
      <c r="AO127" s="38"/>
      <c r="AP127" s="38"/>
      <c r="AQ127" s="38"/>
    </row>
    <row r="128" ht="12.75" customHeight="1">
      <c r="A128" s="15" t="s">
        <v>25</v>
      </c>
      <c r="B128" s="24">
        <v>2013.0</v>
      </c>
      <c r="C128" s="25">
        <v>0.0</v>
      </c>
      <c r="D128" s="26">
        <v>0.0</v>
      </c>
      <c r="E128" s="27"/>
      <c r="F128" s="28"/>
      <c r="G128" s="25">
        <v>5.0</v>
      </c>
      <c r="H128" s="26">
        <v>1500838.0</v>
      </c>
      <c r="I128" s="25">
        <v>2.0</v>
      </c>
      <c r="J128" s="26">
        <v>625373.0</v>
      </c>
      <c r="K128" s="25">
        <v>0.0</v>
      </c>
      <c r="L128" s="26">
        <v>0.0</v>
      </c>
      <c r="M128" s="25">
        <v>1.0</v>
      </c>
      <c r="N128" s="26">
        <v>541800.0</v>
      </c>
      <c r="O128" s="25">
        <v>0.0</v>
      </c>
      <c r="P128" s="26">
        <v>0.0</v>
      </c>
      <c r="Q128" s="25">
        <v>0.0</v>
      </c>
      <c r="R128" s="26">
        <v>0.0</v>
      </c>
      <c r="S128" s="29">
        <v>2.0</v>
      </c>
      <c r="T128" s="29">
        <v>2208954.0</v>
      </c>
      <c r="U128" s="30">
        <f t="shared" ref="U128:V128" si="150">SUM(C128+G128+I128+K128+M128+O128+Q128+S128)</f>
        <v>10</v>
      </c>
      <c r="V128" s="31">
        <f t="shared" si="150"/>
        <v>4876965</v>
      </c>
      <c r="W128" s="51">
        <f>U128-'Non-Residential - New Const'!U115</f>
        <v>-5</v>
      </c>
      <c r="X128" s="52">
        <f>W128/'Non-Residential - New Const'!U115</f>
        <v>-0.3333333333</v>
      </c>
      <c r="Y128" s="53">
        <f>V128-'Non-Residential - New Const'!V115</f>
        <v>-8403822</v>
      </c>
      <c r="Z128" s="52">
        <f>Y128/'Non-Residential - New Const'!V115</f>
        <v>-0.6327804218</v>
      </c>
      <c r="AA128" s="53">
        <f t="shared" si="146"/>
        <v>19823519</v>
      </c>
      <c r="AB128" s="38"/>
      <c r="AC128" s="38"/>
      <c r="AD128" s="38"/>
      <c r="AE128" s="38"/>
      <c r="AF128" s="38"/>
      <c r="AG128" s="38"/>
      <c r="AH128" s="38"/>
      <c r="AI128" s="38"/>
      <c r="AJ128" s="38"/>
      <c r="AK128" s="38"/>
      <c r="AL128" s="38"/>
      <c r="AM128" s="38"/>
      <c r="AN128" s="38"/>
      <c r="AO128" s="38"/>
      <c r="AP128" s="38"/>
      <c r="AQ128" s="38"/>
    </row>
    <row r="129" ht="12.75" customHeight="1">
      <c r="A129" s="15" t="s">
        <v>26</v>
      </c>
      <c r="B129" s="24">
        <v>2013.0</v>
      </c>
      <c r="C129" s="25">
        <v>0.0</v>
      </c>
      <c r="D129" s="26">
        <v>0.0</v>
      </c>
      <c r="E129" s="27"/>
      <c r="F129" s="28"/>
      <c r="G129" s="25">
        <v>15.0</v>
      </c>
      <c r="H129" s="26">
        <v>5162293.0</v>
      </c>
      <c r="I129" s="25">
        <v>5.0</v>
      </c>
      <c r="J129" s="26">
        <v>3.700063E7</v>
      </c>
      <c r="K129" s="25">
        <v>0.0</v>
      </c>
      <c r="L129" s="26">
        <v>0.0</v>
      </c>
      <c r="M129" s="25">
        <v>3.0</v>
      </c>
      <c r="N129" s="26">
        <v>2498076.0</v>
      </c>
      <c r="O129" s="25">
        <v>0.0</v>
      </c>
      <c r="P129" s="26">
        <v>0.0</v>
      </c>
      <c r="Q129" s="25">
        <v>0.0</v>
      </c>
      <c r="R129" s="26">
        <v>0.0</v>
      </c>
      <c r="S129" s="29">
        <v>3.0</v>
      </c>
      <c r="T129" s="29">
        <v>1157551.0</v>
      </c>
      <c r="U129" s="30">
        <f t="shared" ref="U129:V129" si="151">SUM(C129+G129+I129+K129+M129+O129+Q129+S129)</f>
        <v>26</v>
      </c>
      <c r="V129" s="31">
        <f t="shared" si="151"/>
        <v>45818550</v>
      </c>
      <c r="W129" s="51">
        <f>U129-'Non-Residential - New Const'!U116</f>
        <v>18</v>
      </c>
      <c r="X129" s="52">
        <f>W129/'Non-Residential - New Const'!U116</f>
        <v>2.25</v>
      </c>
      <c r="Y129" s="53">
        <f>V129-'Non-Residential - New Const'!V116</f>
        <v>42333637</v>
      </c>
      <c r="Z129" s="52">
        <f>Y129/'Non-Residential - New Const'!V116</f>
        <v>12.14768834</v>
      </c>
      <c r="AA129" s="53">
        <f t="shared" si="146"/>
        <v>62157156</v>
      </c>
      <c r="AB129" s="38"/>
      <c r="AC129" s="38"/>
      <c r="AD129" s="38"/>
      <c r="AE129" s="38"/>
      <c r="AF129" s="38"/>
      <c r="AG129" s="38"/>
      <c r="AH129" s="38"/>
      <c r="AI129" s="38"/>
      <c r="AJ129" s="38"/>
      <c r="AK129" s="38"/>
      <c r="AL129" s="38"/>
      <c r="AM129" s="38"/>
      <c r="AN129" s="38"/>
      <c r="AO129" s="38"/>
      <c r="AP129" s="38"/>
      <c r="AQ129" s="38"/>
    </row>
    <row r="130" ht="12.75" customHeight="1">
      <c r="A130" s="15" t="s">
        <v>27</v>
      </c>
      <c r="B130" s="24">
        <v>2013.0</v>
      </c>
      <c r="C130" s="25">
        <v>3.0</v>
      </c>
      <c r="D130" s="26">
        <v>256708.0</v>
      </c>
      <c r="E130" s="27"/>
      <c r="F130" s="28"/>
      <c r="G130" s="25">
        <v>7.0</v>
      </c>
      <c r="H130" s="26">
        <v>2679577.0</v>
      </c>
      <c r="I130" s="25">
        <v>6.0</v>
      </c>
      <c r="J130" s="26">
        <v>4457295.0</v>
      </c>
      <c r="K130" s="25">
        <v>0.0</v>
      </c>
      <c r="L130" s="26">
        <v>0.0</v>
      </c>
      <c r="M130" s="25">
        <v>0.0</v>
      </c>
      <c r="N130" s="26">
        <v>0.0</v>
      </c>
      <c r="O130" s="25">
        <v>0.0</v>
      </c>
      <c r="P130" s="26">
        <v>0.0</v>
      </c>
      <c r="Q130" s="25">
        <v>0.0</v>
      </c>
      <c r="R130" s="26">
        <v>0.0</v>
      </c>
      <c r="S130" s="29">
        <v>3.0</v>
      </c>
      <c r="T130" s="29">
        <v>5.8891311E7</v>
      </c>
      <c r="U130" s="30">
        <f t="shared" ref="U130:V130" si="152">SUM(C130+G130+I130+K130+M130+O130+Q130+S130)</f>
        <v>19</v>
      </c>
      <c r="V130" s="31">
        <f t="shared" si="152"/>
        <v>66284891</v>
      </c>
      <c r="W130" s="51">
        <f>U130-'Non-Residential - New Const'!U117</f>
        <v>11</v>
      </c>
      <c r="X130" s="52">
        <f>W130/'Non-Residential - New Const'!U117</f>
        <v>1.375</v>
      </c>
      <c r="Y130" s="53">
        <f>V130-'Non-Residential - New Const'!V117</f>
        <v>29664046</v>
      </c>
      <c r="Z130" s="52">
        <f>Y130/'Non-Residential - New Const'!V117</f>
        <v>0.8100317183</v>
      </c>
      <c r="AA130" s="53">
        <f t="shared" si="146"/>
        <v>91821202</v>
      </c>
      <c r="AB130" s="38"/>
      <c r="AC130" s="38"/>
      <c r="AD130" s="38"/>
      <c r="AE130" s="38"/>
      <c r="AF130" s="38"/>
      <c r="AG130" s="38"/>
      <c r="AH130" s="38"/>
      <c r="AI130" s="38"/>
      <c r="AJ130" s="38"/>
      <c r="AK130" s="38"/>
      <c r="AL130" s="38"/>
      <c r="AM130" s="38"/>
      <c r="AN130" s="38"/>
      <c r="AO130" s="38"/>
      <c r="AP130" s="38"/>
      <c r="AQ130" s="38"/>
    </row>
    <row r="131" ht="12.75" customHeight="1">
      <c r="A131" s="15" t="s">
        <v>28</v>
      </c>
      <c r="B131" s="24">
        <v>2013.0</v>
      </c>
      <c r="C131" s="25">
        <v>0.0</v>
      </c>
      <c r="D131" s="26">
        <v>0.0</v>
      </c>
      <c r="E131" s="27"/>
      <c r="F131" s="28"/>
      <c r="G131" s="25">
        <v>6.0</v>
      </c>
      <c r="H131" s="26">
        <v>4264877.0</v>
      </c>
      <c r="I131" s="25">
        <v>1.0</v>
      </c>
      <c r="J131" s="26">
        <v>650000.0</v>
      </c>
      <c r="K131" s="25">
        <v>0.0</v>
      </c>
      <c r="L131" s="26">
        <v>0.0</v>
      </c>
      <c r="M131" s="25">
        <v>1.0</v>
      </c>
      <c r="N131" s="26">
        <v>100000.0</v>
      </c>
      <c r="O131" s="25">
        <v>0.0</v>
      </c>
      <c r="P131" s="26">
        <v>0.0</v>
      </c>
      <c r="Q131" s="25">
        <v>0.0</v>
      </c>
      <c r="R131" s="26">
        <v>0.0</v>
      </c>
      <c r="S131" s="29">
        <v>2.0</v>
      </c>
      <c r="T131" s="29">
        <v>201234.0</v>
      </c>
      <c r="U131" s="30">
        <f t="shared" ref="U131:V131" si="153">SUM(C131+G131+I131+K131+M131+O131+Q131+S131)</f>
        <v>10</v>
      </c>
      <c r="V131" s="31">
        <f t="shared" si="153"/>
        <v>5216111</v>
      </c>
      <c r="W131" s="51">
        <f>U131-'Non-Residential - New Const'!U118</f>
        <v>-2</v>
      </c>
      <c r="X131" s="52">
        <f>W131/'Non-Residential - New Const'!U118</f>
        <v>-0.1666666667</v>
      </c>
      <c r="Y131" s="53">
        <f>V131-'Non-Residential - New Const'!V118</f>
        <v>-42174151</v>
      </c>
      <c r="Z131" s="52">
        <f>Y131/'Non-Residential - New Const'!V118</f>
        <v>-0.8899328516</v>
      </c>
      <c r="AA131" s="53">
        <f t="shared" si="146"/>
        <v>49647051</v>
      </c>
      <c r="AB131" s="38"/>
      <c r="AC131" s="38"/>
      <c r="AD131" s="38"/>
      <c r="AE131" s="38"/>
      <c r="AF131" s="38"/>
      <c r="AG131" s="38"/>
      <c r="AH131" s="38"/>
      <c r="AI131" s="38"/>
      <c r="AJ131" s="38"/>
      <c r="AK131" s="38"/>
      <c r="AL131" s="38"/>
      <c r="AM131" s="38"/>
      <c r="AN131" s="38"/>
      <c r="AO131" s="38"/>
      <c r="AP131" s="38"/>
      <c r="AQ131" s="38"/>
    </row>
    <row r="132" ht="12.75" customHeight="1">
      <c r="A132" s="15" t="s">
        <v>29</v>
      </c>
      <c r="B132" s="24">
        <v>2013.0</v>
      </c>
      <c r="C132" s="25">
        <v>0.0</v>
      </c>
      <c r="D132" s="26">
        <v>0.0</v>
      </c>
      <c r="E132" s="27"/>
      <c r="F132" s="28"/>
      <c r="G132" s="25">
        <v>3.0</v>
      </c>
      <c r="H132" s="26">
        <v>1683682.0</v>
      </c>
      <c r="I132" s="25">
        <v>3.0</v>
      </c>
      <c r="J132" s="26">
        <v>1.0967216E7</v>
      </c>
      <c r="K132" s="25">
        <v>0.0</v>
      </c>
      <c r="L132" s="26">
        <v>0.0</v>
      </c>
      <c r="M132" s="25">
        <v>2.0</v>
      </c>
      <c r="N132" s="26">
        <v>403200.0</v>
      </c>
      <c r="O132" s="25">
        <v>0.0</v>
      </c>
      <c r="P132" s="26">
        <v>0.0</v>
      </c>
      <c r="Q132" s="25">
        <v>0.0</v>
      </c>
      <c r="R132" s="26">
        <v>0.0</v>
      </c>
      <c r="S132" s="29">
        <v>1.0</v>
      </c>
      <c r="T132" s="29">
        <v>102060.0</v>
      </c>
      <c r="U132" s="30">
        <f t="shared" ref="U132:V132" si="154">SUM(C132+G132+I132+K132+M132+O132+Q132+S132)</f>
        <v>9</v>
      </c>
      <c r="V132" s="31">
        <f t="shared" si="154"/>
        <v>13156158</v>
      </c>
      <c r="W132" s="51">
        <f>U132-'Non-Residential - New Const'!U119</f>
        <v>-3</v>
      </c>
      <c r="X132" s="52">
        <f>W132/'Non-Residential - New Const'!U119</f>
        <v>-0.25</v>
      </c>
      <c r="Y132" s="53">
        <f>V132-'Non-Residential - New Const'!V119</f>
        <v>2952188</v>
      </c>
      <c r="Z132" s="52">
        <f>Y132/'Non-Residential - New Const'!V119</f>
        <v>0.2893175891</v>
      </c>
      <c r="AA132" s="53">
        <f t="shared" si="146"/>
        <v>52599239</v>
      </c>
      <c r="AB132" s="38"/>
      <c r="AC132" s="38"/>
      <c r="AD132" s="38"/>
      <c r="AE132" s="38"/>
      <c r="AF132" s="38"/>
      <c r="AG132" s="38"/>
      <c r="AH132" s="38"/>
      <c r="AI132" s="38"/>
      <c r="AJ132" s="38"/>
      <c r="AK132" s="38"/>
      <c r="AL132" s="38"/>
      <c r="AM132" s="38"/>
      <c r="AN132" s="38"/>
      <c r="AO132" s="38"/>
      <c r="AP132" s="38"/>
      <c r="AQ132" s="38"/>
    </row>
    <row r="133" ht="12.75" customHeight="1">
      <c r="A133" s="15" t="s">
        <v>30</v>
      </c>
      <c r="B133" s="24">
        <v>2013.0</v>
      </c>
      <c r="C133" s="25">
        <v>0.0</v>
      </c>
      <c r="D133" s="26">
        <v>0.0</v>
      </c>
      <c r="E133" s="27"/>
      <c r="F133" s="28"/>
      <c r="G133" s="25">
        <v>8.0</v>
      </c>
      <c r="H133" s="26">
        <v>6401962.0</v>
      </c>
      <c r="I133" s="25">
        <v>1.0</v>
      </c>
      <c r="J133" s="26">
        <v>265798.0</v>
      </c>
      <c r="K133" s="25">
        <v>0.0</v>
      </c>
      <c r="L133" s="26">
        <v>0.0</v>
      </c>
      <c r="M133" s="25">
        <v>0.0</v>
      </c>
      <c r="N133" s="26">
        <v>0.0</v>
      </c>
      <c r="O133" s="25">
        <v>0.0</v>
      </c>
      <c r="P133" s="26">
        <v>0.0</v>
      </c>
      <c r="Q133" s="25">
        <v>0.0</v>
      </c>
      <c r="R133" s="26">
        <v>0.0</v>
      </c>
      <c r="S133" s="29">
        <v>0.0</v>
      </c>
      <c r="T133" s="29">
        <v>0.0</v>
      </c>
      <c r="U133" s="30">
        <f t="shared" ref="U133:V133" si="155">SUM(C133+G133+I133+K133+M133+O133+Q133+S133)</f>
        <v>9</v>
      </c>
      <c r="V133" s="31">
        <f t="shared" si="155"/>
        <v>6667760</v>
      </c>
      <c r="W133" s="51">
        <f>U133-'Non-Residential - New Const'!U120</f>
        <v>3</v>
      </c>
      <c r="X133" s="52">
        <f>W133/'Non-Residential - New Const'!U120</f>
        <v>0.5</v>
      </c>
      <c r="Y133" s="53">
        <f>V133-'Non-Residential - New Const'!V120</f>
        <v>3789981</v>
      </c>
      <c r="Z133" s="52">
        <f>Y133/'Non-Residential - New Const'!V120</f>
        <v>1.316981255</v>
      </c>
      <c r="AA133" s="53">
        <f t="shared" si="146"/>
        <v>56389220</v>
      </c>
      <c r="AB133" s="38"/>
      <c r="AC133" s="38"/>
      <c r="AD133" s="38"/>
      <c r="AE133" s="38"/>
      <c r="AF133" s="38"/>
      <c r="AG133" s="38"/>
      <c r="AH133" s="38"/>
      <c r="AI133" s="38"/>
      <c r="AJ133" s="38"/>
      <c r="AK133" s="38"/>
      <c r="AL133" s="38"/>
      <c r="AM133" s="38"/>
      <c r="AN133" s="38"/>
      <c r="AO133" s="38"/>
      <c r="AP133" s="38"/>
      <c r="AQ133" s="38"/>
    </row>
    <row r="134" ht="12.75" customHeight="1">
      <c r="A134" s="23" t="s">
        <v>31</v>
      </c>
      <c r="B134" s="40">
        <v>2013.0</v>
      </c>
      <c r="C134" s="41">
        <f t="shared" ref="C134:D134" si="156">SUM(C122:C133)</f>
        <v>5</v>
      </c>
      <c r="D134" s="42">
        <f t="shared" si="156"/>
        <v>5227708</v>
      </c>
      <c r="E134" s="43"/>
      <c r="F134" s="44"/>
      <c r="G134" s="41">
        <f t="shared" ref="G134:W134" si="157">SUM(G122:G133)</f>
        <v>116</v>
      </c>
      <c r="H134" s="42">
        <f t="shared" si="157"/>
        <v>107926384</v>
      </c>
      <c r="I134" s="41">
        <f t="shared" si="157"/>
        <v>43</v>
      </c>
      <c r="J134" s="42">
        <f t="shared" si="157"/>
        <v>83183204</v>
      </c>
      <c r="K134" s="41">
        <f t="shared" si="157"/>
        <v>0</v>
      </c>
      <c r="L134" s="42">
        <f t="shared" si="157"/>
        <v>0</v>
      </c>
      <c r="M134" s="41">
        <f t="shared" si="157"/>
        <v>8</v>
      </c>
      <c r="N134" s="42">
        <f t="shared" si="157"/>
        <v>3701836</v>
      </c>
      <c r="O134" s="41">
        <f t="shared" si="157"/>
        <v>0</v>
      </c>
      <c r="P134" s="42">
        <f t="shared" si="157"/>
        <v>0</v>
      </c>
      <c r="Q134" s="41">
        <f t="shared" si="157"/>
        <v>0</v>
      </c>
      <c r="R134" s="42">
        <f t="shared" si="157"/>
        <v>0</v>
      </c>
      <c r="S134" s="45">
        <f t="shared" si="157"/>
        <v>17</v>
      </c>
      <c r="T134" s="45">
        <f t="shared" si="157"/>
        <v>159233035</v>
      </c>
      <c r="U134" s="46">
        <f t="shared" si="157"/>
        <v>189</v>
      </c>
      <c r="V134" s="47">
        <f t="shared" si="157"/>
        <v>359272167</v>
      </c>
      <c r="W134" s="54">
        <f t="shared" si="157"/>
        <v>10</v>
      </c>
      <c r="X134" s="55">
        <f>W134/'Non-Residential - New Const'!U121</f>
        <v>0.05586592179</v>
      </c>
      <c r="Y134" s="56">
        <f>SUM(Y122:Y133)</f>
        <v>56389220</v>
      </c>
      <c r="Z134" s="55">
        <f>Y134/'Non-Residential - New Const'!V121</f>
        <v>0.1861749582</v>
      </c>
      <c r="AA134" s="56">
        <f t="shared" ref="AA134:AA135" si="159">Y134</f>
        <v>56389220</v>
      </c>
      <c r="AB134" s="38"/>
      <c r="AC134" s="15" t="s">
        <v>19</v>
      </c>
      <c r="AD134" s="15" t="s">
        <v>20</v>
      </c>
      <c r="AE134" s="15" t="s">
        <v>21</v>
      </c>
      <c r="AF134" s="15" t="s">
        <v>22</v>
      </c>
      <c r="AG134" s="15" t="s">
        <v>23</v>
      </c>
      <c r="AH134" s="15" t="s">
        <v>32</v>
      </c>
      <c r="AI134" s="15" t="s">
        <v>25</v>
      </c>
      <c r="AJ134" s="15" t="s">
        <v>26</v>
      </c>
      <c r="AK134" s="15" t="s">
        <v>27</v>
      </c>
      <c r="AL134" s="15" t="s">
        <v>28</v>
      </c>
      <c r="AM134" s="15" t="s">
        <v>29</v>
      </c>
      <c r="AN134" s="15" t="s">
        <v>30</v>
      </c>
      <c r="AO134" s="38"/>
      <c r="AP134" s="38"/>
      <c r="AQ134" s="38"/>
    </row>
    <row r="135" ht="12.75" customHeight="1">
      <c r="A135" s="15" t="s">
        <v>19</v>
      </c>
      <c r="B135" s="24">
        <v>2014.0</v>
      </c>
      <c r="C135" s="25">
        <v>0.0</v>
      </c>
      <c r="D135" s="26">
        <v>0.0</v>
      </c>
      <c r="E135" s="27"/>
      <c r="F135" s="28"/>
      <c r="G135" s="25">
        <v>14.0</v>
      </c>
      <c r="H135" s="26">
        <v>1.0689093E7</v>
      </c>
      <c r="I135" s="25">
        <v>7.0</v>
      </c>
      <c r="J135" s="26">
        <v>3.3826586E7</v>
      </c>
      <c r="K135" s="25">
        <v>0.0</v>
      </c>
      <c r="L135" s="26">
        <v>0.0</v>
      </c>
      <c r="M135" s="25">
        <v>0.0</v>
      </c>
      <c r="N135" s="26">
        <v>0.0</v>
      </c>
      <c r="O135" s="25">
        <v>0.0</v>
      </c>
      <c r="P135" s="26">
        <v>0.0</v>
      </c>
      <c r="Q135" s="25">
        <v>0.0</v>
      </c>
      <c r="R135" s="26">
        <v>0.0</v>
      </c>
      <c r="S135" s="29">
        <v>0.0</v>
      </c>
      <c r="T135" s="29">
        <v>0.0</v>
      </c>
      <c r="U135" s="30">
        <f t="shared" ref="U135:V135" si="158">SUM(C135+G135+I135+K135+M135+O135+Q135+S135)</f>
        <v>21</v>
      </c>
      <c r="V135" s="31">
        <f t="shared" si="158"/>
        <v>44515679</v>
      </c>
      <c r="W135" s="51">
        <f>U135-'Non-Residential - New Const'!U122</f>
        <v>14</v>
      </c>
      <c r="X135" s="52">
        <f>W135/'Non-Residential - New Const'!U122</f>
        <v>2</v>
      </c>
      <c r="Y135" s="53">
        <f>V135-'Non-Residential - New Const'!V122</f>
        <v>31264261</v>
      </c>
      <c r="Z135" s="52">
        <f>Y135/'Non-Residential - New Const'!V122</f>
        <v>2.359314377</v>
      </c>
      <c r="AA135" s="53">
        <f t="shared" si="159"/>
        <v>31264261</v>
      </c>
      <c r="AB135" s="38"/>
      <c r="AC135" s="37">
        <f t="array" ref="AC135:AN136">TRANSPOSE(U135:V146)</f>
        <v>21</v>
      </c>
      <c r="AD135" s="37">
        <v>9.0</v>
      </c>
      <c r="AE135" s="37">
        <v>14.0</v>
      </c>
      <c r="AF135" s="37">
        <v>16.0</v>
      </c>
      <c r="AG135" s="37">
        <v>13.0</v>
      </c>
      <c r="AH135" s="37">
        <v>19.0</v>
      </c>
      <c r="AI135" s="37">
        <v>16.0</v>
      </c>
      <c r="AJ135" s="37">
        <v>17.0</v>
      </c>
      <c r="AK135" s="37">
        <v>21.0</v>
      </c>
      <c r="AL135" s="37">
        <v>29.0</v>
      </c>
      <c r="AM135" s="37">
        <v>17.0</v>
      </c>
      <c r="AN135" s="37">
        <v>26.0</v>
      </c>
      <c r="AO135" s="38"/>
      <c r="AP135" s="38"/>
      <c r="AQ135" s="38"/>
    </row>
    <row r="136" ht="12.75" customHeight="1">
      <c r="A136" s="15" t="s">
        <v>20</v>
      </c>
      <c r="B136" s="24">
        <v>2014.0</v>
      </c>
      <c r="C136" s="25">
        <v>0.0</v>
      </c>
      <c r="D136" s="26">
        <v>0.0</v>
      </c>
      <c r="E136" s="27"/>
      <c r="F136" s="28"/>
      <c r="G136" s="25">
        <v>8.0</v>
      </c>
      <c r="H136" s="26">
        <v>4633832.0</v>
      </c>
      <c r="I136" s="25">
        <v>1.0</v>
      </c>
      <c r="J136" s="26">
        <v>520320.0</v>
      </c>
      <c r="K136" s="25">
        <v>0.0</v>
      </c>
      <c r="L136" s="26">
        <v>0.0</v>
      </c>
      <c r="M136" s="25">
        <v>0.0</v>
      </c>
      <c r="N136" s="26">
        <v>0.0</v>
      </c>
      <c r="O136" s="25">
        <v>0.0</v>
      </c>
      <c r="P136" s="26">
        <v>0.0</v>
      </c>
      <c r="Q136" s="25">
        <v>0.0</v>
      </c>
      <c r="R136" s="26">
        <v>0.0</v>
      </c>
      <c r="S136" s="29">
        <v>0.0</v>
      </c>
      <c r="T136" s="29">
        <v>0.0</v>
      </c>
      <c r="U136" s="30">
        <f t="shared" ref="U136:V136" si="160">SUM(C136+G136+I136+K136+M136+O136+Q136+S136)</f>
        <v>9</v>
      </c>
      <c r="V136" s="31">
        <f t="shared" si="160"/>
        <v>5154152</v>
      </c>
      <c r="W136" s="51">
        <f>U136-'Non-Residential - New Const'!U123</f>
        <v>0</v>
      </c>
      <c r="X136" s="52">
        <f>W136/'Non-Residential - New Const'!U123</f>
        <v>0</v>
      </c>
      <c r="Y136" s="53">
        <f>V136-'Non-Residential - New Const'!V123</f>
        <v>-32338994</v>
      </c>
      <c r="Z136" s="52">
        <f>Y136/'Non-Residential - New Const'!V123</f>
        <v>-0.862530821</v>
      </c>
      <c r="AA136" s="53">
        <f t="shared" ref="AA136:AA146" si="162">AA135+Y136</f>
        <v>-1074733</v>
      </c>
      <c r="AB136" s="38"/>
      <c r="AC136" s="37">
        <v>4.4515679E7</v>
      </c>
      <c r="AD136" s="37">
        <v>5154152.0</v>
      </c>
      <c r="AE136" s="37">
        <v>1.1994677E7</v>
      </c>
      <c r="AF136" s="37">
        <v>2.4826009E7</v>
      </c>
      <c r="AG136" s="37">
        <v>6891343.0</v>
      </c>
      <c r="AH136" s="37">
        <v>1.9993165E7</v>
      </c>
      <c r="AI136" s="37">
        <v>1.724772E7</v>
      </c>
      <c r="AJ136" s="37">
        <v>2.4996239E7</v>
      </c>
      <c r="AK136" s="37">
        <v>2.628177E7</v>
      </c>
      <c r="AL136" s="37">
        <v>1.7448491E7</v>
      </c>
      <c r="AM136" s="37">
        <v>7621880.0</v>
      </c>
      <c r="AN136" s="37">
        <v>1.9731054E7</v>
      </c>
      <c r="AO136" s="38"/>
      <c r="AP136" s="38"/>
      <c r="AQ136" s="38"/>
    </row>
    <row r="137" ht="12.75" customHeight="1">
      <c r="A137" s="15" t="s">
        <v>21</v>
      </c>
      <c r="B137" s="24">
        <v>2014.0</v>
      </c>
      <c r="C137" s="25">
        <v>1.0</v>
      </c>
      <c r="D137" s="26">
        <v>221760.0</v>
      </c>
      <c r="E137" s="27"/>
      <c r="F137" s="28"/>
      <c r="G137" s="25">
        <v>10.0</v>
      </c>
      <c r="H137" s="26">
        <v>8210695.0</v>
      </c>
      <c r="I137" s="25">
        <v>3.0</v>
      </c>
      <c r="J137" s="26">
        <v>3562222.0</v>
      </c>
      <c r="K137" s="25">
        <v>0.0</v>
      </c>
      <c r="L137" s="26">
        <v>0.0</v>
      </c>
      <c r="M137" s="25">
        <v>0.0</v>
      </c>
      <c r="N137" s="26">
        <v>0.0</v>
      </c>
      <c r="O137" s="25">
        <v>0.0</v>
      </c>
      <c r="P137" s="26">
        <v>0.0</v>
      </c>
      <c r="Q137" s="25">
        <v>0.0</v>
      </c>
      <c r="R137" s="26">
        <v>0.0</v>
      </c>
      <c r="S137" s="29">
        <v>0.0</v>
      </c>
      <c r="T137" s="29">
        <v>0.0</v>
      </c>
      <c r="U137" s="30">
        <f t="shared" ref="U137:V137" si="161">SUM(C137+G137+I137+K137+M137+O137+Q137+S137)</f>
        <v>14</v>
      </c>
      <c r="V137" s="31">
        <f t="shared" si="161"/>
        <v>11994677</v>
      </c>
      <c r="W137" s="51">
        <f>U137-'Non-Residential - New Const'!U124</f>
        <v>-2</v>
      </c>
      <c r="X137" s="52">
        <f>W137/'Non-Residential - New Const'!U124</f>
        <v>-0.125</v>
      </c>
      <c r="Y137" s="53">
        <f>V137-'Non-Residential - New Const'!V124</f>
        <v>-13487599</v>
      </c>
      <c r="Z137" s="52">
        <f>Y137/'Non-Residential - New Const'!V124</f>
        <v>-0.529293341</v>
      </c>
      <c r="AA137" s="53">
        <f t="shared" si="162"/>
        <v>-14562332</v>
      </c>
      <c r="AB137" s="38"/>
      <c r="AC137" s="57">
        <f t="shared" ref="AC137:AN137" si="163">AC136/$AC$138</f>
        <v>44.515679</v>
      </c>
      <c r="AD137" s="57">
        <f t="shared" si="163"/>
        <v>5.154152</v>
      </c>
      <c r="AE137" s="57">
        <f t="shared" si="163"/>
        <v>11.994677</v>
      </c>
      <c r="AF137" s="57">
        <f t="shared" si="163"/>
        <v>24.826009</v>
      </c>
      <c r="AG137" s="57">
        <f t="shared" si="163"/>
        <v>6.891343</v>
      </c>
      <c r="AH137" s="57">
        <f t="shared" si="163"/>
        <v>19.993165</v>
      </c>
      <c r="AI137" s="57">
        <f t="shared" si="163"/>
        <v>17.24772</v>
      </c>
      <c r="AJ137" s="57">
        <f t="shared" si="163"/>
        <v>24.996239</v>
      </c>
      <c r="AK137" s="57">
        <f t="shared" si="163"/>
        <v>26.28177</v>
      </c>
      <c r="AL137" s="57">
        <f t="shared" si="163"/>
        <v>17.448491</v>
      </c>
      <c r="AM137" s="57">
        <f t="shared" si="163"/>
        <v>7.62188</v>
      </c>
      <c r="AN137" s="57">
        <f t="shared" si="163"/>
        <v>19.731054</v>
      </c>
      <c r="AO137" s="38"/>
      <c r="AP137" s="38"/>
      <c r="AQ137" s="38"/>
    </row>
    <row r="138" ht="12.75" customHeight="1">
      <c r="A138" s="15" t="s">
        <v>22</v>
      </c>
      <c r="B138" s="24">
        <v>2014.0</v>
      </c>
      <c r="C138" s="25">
        <v>1.0</v>
      </c>
      <c r="D138" s="26">
        <v>164937.0</v>
      </c>
      <c r="E138" s="27"/>
      <c r="F138" s="28"/>
      <c r="G138" s="25">
        <v>10.0</v>
      </c>
      <c r="H138" s="26">
        <v>2.264125E7</v>
      </c>
      <c r="I138" s="25">
        <v>2.0</v>
      </c>
      <c r="J138" s="26">
        <v>1617023.0</v>
      </c>
      <c r="K138" s="25">
        <v>0.0</v>
      </c>
      <c r="L138" s="26">
        <v>0.0</v>
      </c>
      <c r="M138" s="25">
        <v>2.0</v>
      </c>
      <c r="N138" s="26">
        <v>363900.0</v>
      </c>
      <c r="O138" s="25">
        <v>0.0</v>
      </c>
      <c r="P138" s="26">
        <v>0.0</v>
      </c>
      <c r="Q138" s="25">
        <v>0.0</v>
      </c>
      <c r="R138" s="26">
        <v>0.0</v>
      </c>
      <c r="S138" s="29">
        <v>1.0</v>
      </c>
      <c r="T138" s="29">
        <v>38899.0</v>
      </c>
      <c r="U138" s="30">
        <f t="shared" ref="U138:V138" si="164">SUM(C138+G138+I138+K138+M138+O138+Q138+S138)</f>
        <v>16</v>
      </c>
      <c r="V138" s="31">
        <f t="shared" si="164"/>
        <v>24826009</v>
      </c>
      <c r="W138" s="51">
        <f>U138-'Non-Residential - New Const'!U125</f>
        <v>-22</v>
      </c>
      <c r="X138" s="52">
        <f>W138/'Non-Residential - New Const'!U125</f>
        <v>-0.5789473684</v>
      </c>
      <c r="Y138" s="53">
        <f>V138-'Non-Residential - New Const'!V125</f>
        <v>-41205944</v>
      </c>
      <c r="Z138" s="52">
        <f>Y138/'Non-Residential - New Const'!V125</f>
        <v>-0.6240303691</v>
      </c>
      <c r="AA138" s="53">
        <f t="shared" si="162"/>
        <v>-55768276</v>
      </c>
      <c r="AB138" s="38"/>
      <c r="AC138" s="58">
        <v>1000000.0</v>
      </c>
      <c r="AD138" s="15"/>
      <c r="AE138" s="15"/>
      <c r="AF138" s="15"/>
      <c r="AG138" s="15"/>
      <c r="AH138" s="15"/>
      <c r="AI138" s="15"/>
      <c r="AJ138" s="15"/>
      <c r="AK138" s="15"/>
      <c r="AL138" s="15"/>
      <c r="AM138" s="15"/>
      <c r="AN138" s="15"/>
      <c r="AO138" s="38"/>
      <c r="AP138" s="38"/>
      <c r="AQ138" s="38"/>
    </row>
    <row r="139" ht="12.75" customHeight="1">
      <c r="A139" s="15" t="s">
        <v>23</v>
      </c>
      <c r="B139" s="24">
        <v>2014.0</v>
      </c>
      <c r="C139" s="25">
        <v>0.0</v>
      </c>
      <c r="D139" s="26">
        <v>0.0</v>
      </c>
      <c r="E139" s="27"/>
      <c r="F139" s="28"/>
      <c r="G139" s="25">
        <v>7.0</v>
      </c>
      <c r="H139" s="26">
        <v>5823849.0</v>
      </c>
      <c r="I139" s="25">
        <v>5.0</v>
      </c>
      <c r="J139" s="26">
        <v>742494.0</v>
      </c>
      <c r="K139" s="25">
        <v>0.0</v>
      </c>
      <c r="L139" s="26">
        <v>0.0</v>
      </c>
      <c r="M139" s="25">
        <v>0.0</v>
      </c>
      <c r="N139" s="26">
        <v>0.0</v>
      </c>
      <c r="O139" s="25">
        <v>0.0</v>
      </c>
      <c r="P139" s="26">
        <v>0.0</v>
      </c>
      <c r="Q139" s="25">
        <v>0.0</v>
      </c>
      <c r="R139" s="26">
        <v>0.0</v>
      </c>
      <c r="S139" s="29">
        <v>1.0</v>
      </c>
      <c r="T139" s="29">
        <v>325000.0</v>
      </c>
      <c r="U139" s="30">
        <f t="shared" ref="U139:V139" si="165">SUM(C139+G139+I139+K139+M139+O139+Q139+S139)</f>
        <v>13</v>
      </c>
      <c r="V139" s="31">
        <f t="shared" si="165"/>
        <v>6891343</v>
      </c>
      <c r="W139" s="51">
        <f>U139-'Non-Residential - New Const'!U126</f>
        <v>-3</v>
      </c>
      <c r="X139" s="52">
        <f>W139/'Non-Residential - New Const'!U126</f>
        <v>-0.1875</v>
      </c>
      <c r="Y139" s="53">
        <f>V139-'Non-Residential - New Const'!V126</f>
        <v>-51389350</v>
      </c>
      <c r="Z139" s="52">
        <f>Y139/'Non-Residential - New Const'!V126</f>
        <v>-0.8817559874</v>
      </c>
      <c r="AA139" s="53">
        <f t="shared" si="162"/>
        <v>-107157626</v>
      </c>
      <c r="AB139" s="38"/>
      <c r="AC139" s="15"/>
      <c r="AD139" s="15"/>
      <c r="AE139" s="15"/>
      <c r="AF139" s="15"/>
      <c r="AG139" s="15"/>
      <c r="AH139" s="15"/>
      <c r="AI139" s="15"/>
      <c r="AJ139" s="15"/>
      <c r="AK139" s="15"/>
      <c r="AL139" s="15"/>
      <c r="AM139" s="15"/>
      <c r="AN139" s="15"/>
      <c r="AO139" s="38"/>
      <c r="AP139" s="38"/>
      <c r="AQ139" s="38"/>
    </row>
    <row r="140" ht="12.75" customHeight="1">
      <c r="A140" s="15" t="s">
        <v>32</v>
      </c>
      <c r="B140" s="24">
        <v>2014.0</v>
      </c>
      <c r="C140" s="25">
        <v>1.0</v>
      </c>
      <c r="D140" s="26">
        <v>1800000.0</v>
      </c>
      <c r="E140" s="27"/>
      <c r="F140" s="28"/>
      <c r="G140" s="25">
        <v>14.0</v>
      </c>
      <c r="H140" s="26">
        <v>5171020.0</v>
      </c>
      <c r="I140" s="25">
        <v>3.0</v>
      </c>
      <c r="J140" s="26">
        <v>4401662.0</v>
      </c>
      <c r="K140" s="25">
        <v>0.0</v>
      </c>
      <c r="L140" s="26">
        <v>0.0</v>
      </c>
      <c r="M140" s="25">
        <v>0.0</v>
      </c>
      <c r="N140" s="26">
        <v>0.0</v>
      </c>
      <c r="O140" s="25">
        <v>0.0</v>
      </c>
      <c r="P140" s="26">
        <v>0.0</v>
      </c>
      <c r="Q140" s="25">
        <v>0.0</v>
      </c>
      <c r="R140" s="26">
        <v>0.0</v>
      </c>
      <c r="S140" s="29">
        <v>1.0</v>
      </c>
      <c r="T140" s="29">
        <v>8620483.0</v>
      </c>
      <c r="U140" s="30">
        <f t="shared" ref="U140:V140" si="166">SUM(C140+G140+I140+K140+M140+O140+Q140+S140)</f>
        <v>19</v>
      </c>
      <c r="V140" s="31">
        <f t="shared" si="166"/>
        <v>19993165</v>
      </c>
      <c r="W140" s="51">
        <f>U140-'Non-Residential - New Const'!U127</f>
        <v>-1</v>
      </c>
      <c r="X140" s="52">
        <f>W140/'Non-Residential - New Const'!U127</f>
        <v>-0.05</v>
      </c>
      <c r="Y140" s="53">
        <f>V140-'Non-Residential - New Const'!V127</f>
        <v>3280919</v>
      </c>
      <c r="Z140" s="52">
        <f>Y140/'Non-Residential - New Const'!V127</f>
        <v>0.1963182567</v>
      </c>
      <c r="AA140" s="53">
        <f t="shared" si="162"/>
        <v>-103876707</v>
      </c>
      <c r="AB140" s="38"/>
      <c r="AC140" s="15"/>
      <c r="AD140" s="15"/>
      <c r="AE140" s="15"/>
      <c r="AF140" s="15"/>
      <c r="AG140" s="15"/>
      <c r="AH140" s="15"/>
      <c r="AI140" s="15"/>
      <c r="AJ140" s="15"/>
      <c r="AK140" s="15"/>
      <c r="AL140" s="15"/>
      <c r="AM140" s="15"/>
      <c r="AN140" s="15"/>
      <c r="AO140" s="38"/>
      <c r="AP140" s="38"/>
      <c r="AQ140" s="38"/>
    </row>
    <row r="141" ht="12.75" customHeight="1">
      <c r="A141" s="15" t="s">
        <v>25</v>
      </c>
      <c r="B141" s="24">
        <v>2014.0</v>
      </c>
      <c r="C141" s="25">
        <v>0.0</v>
      </c>
      <c r="D141" s="26">
        <v>0.0</v>
      </c>
      <c r="E141" s="27"/>
      <c r="F141" s="28"/>
      <c r="G141" s="25">
        <v>10.0</v>
      </c>
      <c r="H141" s="26">
        <v>9812775.0</v>
      </c>
      <c r="I141" s="25">
        <v>3.0</v>
      </c>
      <c r="J141" s="26">
        <v>6991662.0</v>
      </c>
      <c r="K141" s="25">
        <v>0.0</v>
      </c>
      <c r="L141" s="26">
        <v>0.0</v>
      </c>
      <c r="M141" s="25">
        <v>2.0</v>
      </c>
      <c r="N141" s="26">
        <v>56375.0</v>
      </c>
      <c r="O141" s="25">
        <v>0.0</v>
      </c>
      <c r="P141" s="26">
        <v>0.0</v>
      </c>
      <c r="Q141" s="25">
        <v>0.0</v>
      </c>
      <c r="R141" s="26">
        <v>0.0</v>
      </c>
      <c r="S141" s="29">
        <v>1.0</v>
      </c>
      <c r="T141" s="29">
        <v>386908.0</v>
      </c>
      <c r="U141" s="30">
        <f t="shared" ref="U141:V141" si="167">SUM(C141+G141+I141+K141+M141+O141+Q141+S141)</f>
        <v>16</v>
      </c>
      <c r="V141" s="31">
        <f t="shared" si="167"/>
        <v>17247720</v>
      </c>
      <c r="W141" s="51">
        <f>U141-'Non-Residential - New Const'!U128</f>
        <v>6</v>
      </c>
      <c r="X141" s="52">
        <f>W141/'Non-Residential - New Const'!U128</f>
        <v>0.6</v>
      </c>
      <c r="Y141" s="53">
        <f>V141-'Non-Residential - New Const'!V128</f>
        <v>12370755</v>
      </c>
      <c r="Z141" s="52">
        <f>Y141/'Non-Residential - New Const'!V128</f>
        <v>2.536568337</v>
      </c>
      <c r="AA141" s="53">
        <f t="shared" si="162"/>
        <v>-91505952</v>
      </c>
      <c r="AB141" s="38"/>
      <c r="AC141" s="15"/>
      <c r="AD141" s="15"/>
      <c r="AE141" s="15"/>
      <c r="AF141" s="15"/>
      <c r="AG141" s="15"/>
      <c r="AH141" s="15"/>
      <c r="AI141" s="15"/>
      <c r="AJ141" s="15"/>
      <c r="AK141" s="15"/>
      <c r="AL141" s="15"/>
      <c r="AM141" s="15"/>
      <c r="AN141" s="15"/>
      <c r="AO141" s="38"/>
      <c r="AP141" s="38"/>
      <c r="AQ141" s="38"/>
    </row>
    <row r="142" ht="12.75" customHeight="1">
      <c r="A142" s="15" t="s">
        <v>26</v>
      </c>
      <c r="B142" s="24">
        <v>2014.0</v>
      </c>
      <c r="C142" s="25">
        <v>0.0</v>
      </c>
      <c r="D142" s="26">
        <v>0.0</v>
      </c>
      <c r="E142" s="27"/>
      <c r="F142" s="28"/>
      <c r="G142" s="25">
        <v>8.0</v>
      </c>
      <c r="H142" s="26">
        <v>1.2687984E7</v>
      </c>
      <c r="I142" s="25">
        <v>8.0</v>
      </c>
      <c r="J142" s="26">
        <v>1.2265919E7</v>
      </c>
      <c r="K142" s="25">
        <v>0.0</v>
      </c>
      <c r="L142" s="26">
        <v>0.0</v>
      </c>
      <c r="M142" s="25">
        <v>1.0</v>
      </c>
      <c r="N142" s="26">
        <v>42336.0</v>
      </c>
      <c r="O142" s="25">
        <v>0.0</v>
      </c>
      <c r="P142" s="26">
        <v>0.0</v>
      </c>
      <c r="Q142" s="25">
        <v>0.0</v>
      </c>
      <c r="R142" s="26">
        <v>0.0</v>
      </c>
      <c r="S142" s="29"/>
      <c r="T142" s="29"/>
      <c r="U142" s="30">
        <f t="shared" ref="U142:V142" si="168">SUM(C142+G142+I142+K142+M142+O142+Q142+S142)</f>
        <v>17</v>
      </c>
      <c r="V142" s="31">
        <f t="shared" si="168"/>
        <v>24996239</v>
      </c>
      <c r="W142" s="51">
        <f>U142-'Non-Residential - New Const'!U129</f>
        <v>-9</v>
      </c>
      <c r="X142" s="52">
        <f>W142/'Non-Residential - New Const'!U129</f>
        <v>-0.3461538462</v>
      </c>
      <c r="Y142" s="53">
        <f>V142-'Non-Residential - New Const'!V129</f>
        <v>-20822311</v>
      </c>
      <c r="Z142" s="52">
        <f>Y142/'Non-Residential - New Const'!V129</f>
        <v>-0.4544515486</v>
      </c>
      <c r="AA142" s="53">
        <f t="shared" si="162"/>
        <v>-112328263</v>
      </c>
      <c r="AB142" s="38"/>
      <c r="AC142" s="15"/>
      <c r="AD142" s="15"/>
      <c r="AE142" s="15"/>
      <c r="AF142" s="15"/>
      <c r="AG142" s="15"/>
      <c r="AH142" s="15"/>
      <c r="AI142" s="15"/>
      <c r="AJ142" s="15"/>
      <c r="AK142" s="15"/>
      <c r="AL142" s="15"/>
      <c r="AM142" s="15"/>
      <c r="AN142" s="15"/>
      <c r="AO142" s="38"/>
      <c r="AP142" s="38"/>
      <c r="AQ142" s="38"/>
    </row>
    <row r="143" ht="12.75" customHeight="1">
      <c r="A143" s="15" t="s">
        <v>27</v>
      </c>
      <c r="B143" s="24">
        <v>2014.0</v>
      </c>
      <c r="C143" s="25">
        <v>0.0</v>
      </c>
      <c r="D143" s="26">
        <v>0.0</v>
      </c>
      <c r="E143" s="27"/>
      <c r="F143" s="28"/>
      <c r="G143" s="25">
        <v>8.0</v>
      </c>
      <c r="H143" s="26">
        <v>2.0282156E7</v>
      </c>
      <c r="I143" s="25">
        <v>9.0</v>
      </c>
      <c r="J143" s="26">
        <v>5432614.0</v>
      </c>
      <c r="K143" s="25">
        <v>0.0</v>
      </c>
      <c r="L143" s="26">
        <v>0.0</v>
      </c>
      <c r="M143" s="25">
        <v>4.0</v>
      </c>
      <c r="N143" s="26">
        <v>567000.0</v>
      </c>
      <c r="O143" s="25">
        <v>0.0</v>
      </c>
      <c r="P143" s="26">
        <v>0.0</v>
      </c>
      <c r="Q143" s="25">
        <v>0.0</v>
      </c>
      <c r="R143" s="26">
        <v>0.0</v>
      </c>
      <c r="S143" s="29"/>
      <c r="T143" s="29"/>
      <c r="U143" s="30">
        <f t="shared" ref="U143:V143" si="169">SUM(C143+G143+I143+K143+M143+O143+Q143+S143)</f>
        <v>21</v>
      </c>
      <c r="V143" s="31">
        <f t="shared" si="169"/>
        <v>26281770</v>
      </c>
      <c r="W143" s="51">
        <f>U143-'Non-Residential - New Const'!U130</f>
        <v>2</v>
      </c>
      <c r="X143" s="52">
        <f>W143/'Non-Residential - New Const'!U130</f>
        <v>0.1052631579</v>
      </c>
      <c r="Y143" s="53">
        <f>V143-'Non-Residential - New Const'!V130</f>
        <v>-40003121</v>
      </c>
      <c r="Z143" s="52">
        <f>Y143/'Non-Residential - New Const'!V130</f>
        <v>-0.6035028556</v>
      </c>
      <c r="AA143" s="53">
        <f t="shared" si="162"/>
        <v>-152331384</v>
      </c>
      <c r="AB143" s="38"/>
      <c r="AC143" s="15"/>
      <c r="AD143" s="15"/>
      <c r="AE143" s="15"/>
      <c r="AF143" s="15"/>
      <c r="AG143" s="15"/>
      <c r="AH143" s="15"/>
      <c r="AI143" s="15"/>
      <c r="AJ143" s="15"/>
      <c r="AK143" s="15"/>
      <c r="AL143" s="15"/>
      <c r="AM143" s="15"/>
      <c r="AN143" s="15"/>
      <c r="AO143" s="38"/>
      <c r="AP143" s="38"/>
      <c r="AQ143" s="38"/>
    </row>
    <row r="144" ht="12.75" customHeight="1">
      <c r="A144" s="15" t="s">
        <v>28</v>
      </c>
      <c r="B144" s="24">
        <v>2014.0</v>
      </c>
      <c r="C144" s="25">
        <v>0.0</v>
      </c>
      <c r="D144" s="26">
        <v>0.0</v>
      </c>
      <c r="E144" s="27"/>
      <c r="F144" s="28"/>
      <c r="G144" s="25">
        <v>18.0</v>
      </c>
      <c r="H144" s="26">
        <v>1.1561733E7</v>
      </c>
      <c r="I144" s="25">
        <v>10.0</v>
      </c>
      <c r="J144" s="26">
        <v>5661758.0</v>
      </c>
      <c r="K144" s="25">
        <v>0.0</v>
      </c>
      <c r="L144" s="26">
        <v>0.0</v>
      </c>
      <c r="M144" s="25">
        <v>1.0</v>
      </c>
      <c r="N144" s="26">
        <v>225000.0</v>
      </c>
      <c r="O144" s="25">
        <v>0.0</v>
      </c>
      <c r="P144" s="26">
        <v>0.0</v>
      </c>
      <c r="Q144" s="25">
        <v>0.0</v>
      </c>
      <c r="R144" s="26">
        <v>0.0</v>
      </c>
      <c r="S144" s="29">
        <v>0.0</v>
      </c>
      <c r="T144" s="29">
        <v>0.0</v>
      </c>
      <c r="U144" s="30">
        <f t="shared" ref="U144:V144" si="170">SUM(C144+G144+I144+K144+M144+O144+Q144+S144)</f>
        <v>29</v>
      </c>
      <c r="V144" s="31">
        <f t="shared" si="170"/>
        <v>17448491</v>
      </c>
      <c r="W144" s="51">
        <f>U144-'Non-Residential - New Const'!U131</f>
        <v>19</v>
      </c>
      <c r="X144" s="52">
        <f>W144/'Non-Residential - New Const'!U131</f>
        <v>1.9</v>
      </c>
      <c r="Y144" s="53">
        <f>V144-'Non-Residential - New Const'!V131</f>
        <v>12232380</v>
      </c>
      <c r="Z144" s="52">
        <f>Y144/'Non-Residential - New Const'!V131</f>
        <v>2.345114972</v>
      </c>
      <c r="AA144" s="53">
        <f t="shared" si="162"/>
        <v>-140099004</v>
      </c>
      <c r="AB144" s="38"/>
      <c r="AC144" s="15"/>
      <c r="AD144" s="15"/>
      <c r="AE144" s="15"/>
      <c r="AF144" s="15"/>
      <c r="AG144" s="15"/>
      <c r="AH144" s="15"/>
      <c r="AI144" s="15"/>
      <c r="AJ144" s="15"/>
      <c r="AK144" s="15"/>
      <c r="AL144" s="15"/>
      <c r="AM144" s="15"/>
      <c r="AN144" s="15"/>
      <c r="AO144" s="38"/>
      <c r="AP144" s="38"/>
      <c r="AQ144" s="38"/>
    </row>
    <row r="145" ht="12.75" customHeight="1">
      <c r="A145" s="15" t="s">
        <v>29</v>
      </c>
      <c r="B145" s="24">
        <v>2014.0</v>
      </c>
      <c r="C145" s="25">
        <v>0.0</v>
      </c>
      <c r="D145" s="26">
        <v>0.0</v>
      </c>
      <c r="E145" s="27"/>
      <c r="F145" s="28"/>
      <c r="G145" s="25">
        <v>12.0</v>
      </c>
      <c r="H145" s="26">
        <v>4598923.0</v>
      </c>
      <c r="I145" s="25">
        <v>4.0</v>
      </c>
      <c r="J145" s="26">
        <v>3003427.0</v>
      </c>
      <c r="K145" s="25">
        <v>0.0</v>
      </c>
      <c r="L145" s="26">
        <v>0.0</v>
      </c>
      <c r="M145" s="25">
        <v>1.0</v>
      </c>
      <c r="N145" s="26">
        <v>19530.0</v>
      </c>
      <c r="O145" s="25">
        <v>0.0</v>
      </c>
      <c r="P145" s="26">
        <v>0.0</v>
      </c>
      <c r="Q145" s="25">
        <v>0.0</v>
      </c>
      <c r="R145" s="26">
        <v>0.0</v>
      </c>
      <c r="S145" s="29">
        <v>0.0</v>
      </c>
      <c r="T145" s="29">
        <v>0.0</v>
      </c>
      <c r="U145" s="30">
        <f t="shared" ref="U145:V145" si="171">SUM(C145+G145+I145+K145+M145+O145+Q145+S145)</f>
        <v>17</v>
      </c>
      <c r="V145" s="31">
        <f t="shared" si="171"/>
        <v>7621880</v>
      </c>
      <c r="W145" s="51">
        <f>U145-'Non-Residential - New Const'!U132</f>
        <v>8</v>
      </c>
      <c r="X145" s="52">
        <f>W145/'Non-Residential - New Const'!U132</f>
        <v>0.8888888889</v>
      </c>
      <c r="Y145" s="53">
        <f>V145-'Non-Residential - New Const'!V132</f>
        <v>-5534278</v>
      </c>
      <c r="Z145" s="52">
        <f>Y145/'Non-Residential - New Const'!V132</f>
        <v>-0.4206606518</v>
      </c>
      <c r="AA145" s="53">
        <f t="shared" si="162"/>
        <v>-145633282</v>
      </c>
      <c r="AB145" s="38"/>
      <c r="AC145" s="15"/>
      <c r="AD145" s="15"/>
      <c r="AE145" s="15"/>
      <c r="AF145" s="15"/>
      <c r="AG145" s="15"/>
      <c r="AH145" s="15"/>
      <c r="AI145" s="15"/>
      <c r="AJ145" s="15"/>
      <c r="AK145" s="15"/>
      <c r="AL145" s="15"/>
      <c r="AM145" s="15"/>
      <c r="AN145" s="15"/>
      <c r="AO145" s="38"/>
      <c r="AP145" s="38"/>
      <c r="AQ145" s="38"/>
    </row>
    <row r="146" ht="12.75" customHeight="1">
      <c r="A146" s="15" t="s">
        <v>30</v>
      </c>
      <c r="B146" s="24">
        <v>2014.0</v>
      </c>
      <c r="C146" s="25">
        <v>0.0</v>
      </c>
      <c r="D146" s="26">
        <v>0.0</v>
      </c>
      <c r="E146" s="27"/>
      <c r="F146" s="28"/>
      <c r="G146" s="25">
        <v>13.0</v>
      </c>
      <c r="H146" s="26">
        <v>1.4251135E7</v>
      </c>
      <c r="I146" s="25">
        <v>10.0</v>
      </c>
      <c r="J146" s="26">
        <v>5309199.0</v>
      </c>
      <c r="K146" s="25">
        <v>0.0</v>
      </c>
      <c r="L146" s="26">
        <v>0.0</v>
      </c>
      <c r="M146" s="25">
        <v>3.0</v>
      </c>
      <c r="N146" s="26">
        <v>170720.0</v>
      </c>
      <c r="O146" s="25">
        <v>0.0</v>
      </c>
      <c r="P146" s="26">
        <v>0.0</v>
      </c>
      <c r="Q146" s="25">
        <v>0.0</v>
      </c>
      <c r="R146" s="26">
        <v>0.0</v>
      </c>
      <c r="S146" s="29">
        <v>0.0</v>
      </c>
      <c r="T146" s="29">
        <v>0.0</v>
      </c>
      <c r="U146" s="30">
        <f t="shared" ref="U146:V146" si="172">SUM(C146+G146+I146+K146+M146+O146+Q146+S146)</f>
        <v>26</v>
      </c>
      <c r="V146" s="31">
        <f t="shared" si="172"/>
        <v>19731054</v>
      </c>
      <c r="W146" s="51">
        <f>U146-'Non-Residential - New Const'!U133</f>
        <v>17</v>
      </c>
      <c r="X146" s="52">
        <f>W146/'Non-Residential - New Const'!U133</f>
        <v>1.888888889</v>
      </c>
      <c r="Y146" s="53">
        <f>V146-'Non-Residential - New Const'!V133</f>
        <v>13063294</v>
      </c>
      <c r="Z146" s="52">
        <f>Y146/'Non-Residential - New Const'!V133</f>
        <v>1.959172796</v>
      </c>
      <c r="AA146" s="53">
        <f t="shared" si="162"/>
        <v>-132569988</v>
      </c>
      <c r="AB146" s="38"/>
      <c r="AC146" s="15"/>
      <c r="AD146" s="15"/>
      <c r="AE146" s="15"/>
      <c r="AF146" s="15"/>
      <c r="AG146" s="15"/>
      <c r="AH146" s="15"/>
      <c r="AI146" s="15"/>
      <c r="AJ146" s="15"/>
      <c r="AK146" s="15"/>
      <c r="AL146" s="15"/>
      <c r="AM146" s="15"/>
      <c r="AN146" s="15"/>
      <c r="AO146" s="38"/>
      <c r="AP146" s="38"/>
      <c r="AQ146" s="38"/>
    </row>
    <row r="147" ht="12.75" customHeight="1">
      <c r="A147" s="23" t="s">
        <v>31</v>
      </c>
      <c r="B147" s="40">
        <v>2014.0</v>
      </c>
      <c r="C147" s="41">
        <f t="shared" ref="C147:D147" si="173">SUM(C135:C146)</f>
        <v>3</v>
      </c>
      <c r="D147" s="42">
        <f t="shared" si="173"/>
        <v>2186697</v>
      </c>
      <c r="E147" s="43"/>
      <c r="F147" s="44"/>
      <c r="G147" s="41">
        <f t="shared" ref="G147:W147" si="174">SUM(G135:G146)</f>
        <v>132</v>
      </c>
      <c r="H147" s="42">
        <f t="shared" si="174"/>
        <v>130364445</v>
      </c>
      <c r="I147" s="41">
        <f t="shared" si="174"/>
        <v>65</v>
      </c>
      <c r="J147" s="42">
        <f t="shared" si="174"/>
        <v>83334886</v>
      </c>
      <c r="K147" s="41">
        <f t="shared" si="174"/>
        <v>0</v>
      </c>
      <c r="L147" s="42">
        <f t="shared" si="174"/>
        <v>0</v>
      </c>
      <c r="M147" s="41">
        <f t="shared" si="174"/>
        <v>14</v>
      </c>
      <c r="N147" s="42">
        <f t="shared" si="174"/>
        <v>1444861</v>
      </c>
      <c r="O147" s="41">
        <f t="shared" si="174"/>
        <v>0</v>
      </c>
      <c r="P147" s="42">
        <f t="shared" si="174"/>
        <v>0</v>
      </c>
      <c r="Q147" s="41">
        <f t="shared" si="174"/>
        <v>0</v>
      </c>
      <c r="R147" s="42">
        <f t="shared" si="174"/>
        <v>0</v>
      </c>
      <c r="S147" s="45">
        <f t="shared" si="174"/>
        <v>4</v>
      </c>
      <c r="T147" s="45">
        <f t="shared" si="174"/>
        <v>9371290</v>
      </c>
      <c r="U147" s="46">
        <f t="shared" si="174"/>
        <v>218</v>
      </c>
      <c r="V147" s="47">
        <f t="shared" si="174"/>
        <v>226702179</v>
      </c>
      <c r="W147" s="54">
        <f t="shared" si="174"/>
        <v>29</v>
      </c>
      <c r="X147" s="55">
        <f>W147/'Non-Residential - New Const'!U134</f>
        <v>0.1534391534</v>
      </c>
      <c r="Y147" s="56">
        <f>SUM(Y135:Y146)</f>
        <v>-132569988</v>
      </c>
      <c r="Z147" s="55">
        <f>Y147/'Non-Residential - New Const'!V134</f>
        <v>-0.3689959874</v>
      </c>
      <c r="AA147" s="56">
        <f t="shared" ref="AA147:AA148" si="176">Y147</f>
        <v>-132569988</v>
      </c>
      <c r="AB147" s="38"/>
      <c r="AC147" s="15"/>
      <c r="AD147" s="15"/>
      <c r="AE147" s="15"/>
      <c r="AF147" s="15"/>
      <c r="AG147" s="15"/>
      <c r="AH147" s="15"/>
      <c r="AI147" s="15"/>
      <c r="AJ147" s="15"/>
      <c r="AK147" s="15"/>
      <c r="AL147" s="15"/>
      <c r="AM147" s="15"/>
      <c r="AN147" s="15"/>
      <c r="AO147" s="38"/>
      <c r="AP147" s="38"/>
      <c r="AQ147" s="38"/>
    </row>
    <row r="148" ht="12.75" customHeight="1">
      <c r="A148" s="15" t="s">
        <v>19</v>
      </c>
      <c r="B148" s="24">
        <v>2015.0</v>
      </c>
      <c r="C148" s="25">
        <v>0.0</v>
      </c>
      <c r="D148" s="26">
        <v>0.0</v>
      </c>
      <c r="E148" s="25">
        <v>0.0</v>
      </c>
      <c r="F148" s="26">
        <v>0.0</v>
      </c>
      <c r="G148" s="25">
        <v>4.0</v>
      </c>
      <c r="H148" s="26">
        <v>1.5450952E7</v>
      </c>
      <c r="I148" s="25">
        <v>2.0</v>
      </c>
      <c r="J148" s="26">
        <v>1656800.0</v>
      </c>
      <c r="K148" s="25">
        <v>0.0</v>
      </c>
      <c r="L148" s="26">
        <v>0.0</v>
      </c>
      <c r="M148" s="25">
        <v>4.0</v>
      </c>
      <c r="N148" s="26">
        <v>142844.0</v>
      </c>
      <c r="O148" s="25">
        <v>0.0</v>
      </c>
      <c r="P148" s="26">
        <v>0.0</v>
      </c>
      <c r="Q148" s="25">
        <v>0.0</v>
      </c>
      <c r="R148" s="26">
        <v>0.0</v>
      </c>
      <c r="S148" s="29">
        <v>0.0</v>
      </c>
      <c r="T148" s="29">
        <v>0.0</v>
      </c>
      <c r="U148" s="30">
        <f t="shared" ref="U148:V148" si="175">SUM(C148+G148+I148+K148+M148+O148+Q148+S148+E148)</f>
        <v>10</v>
      </c>
      <c r="V148" s="31">
        <f t="shared" si="175"/>
        <v>17250596</v>
      </c>
      <c r="W148" s="51">
        <f>U148-'Non-Residential - New Const'!U135</f>
        <v>-11</v>
      </c>
      <c r="X148" s="52">
        <f>W148/'Non-Residential - New Const'!U135</f>
        <v>-0.5238095238</v>
      </c>
      <c r="Y148" s="53">
        <f>V148-'Non-Residential - New Const'!V135</f>
        <v>-27265083</v>
      </c>
      <c r="Z148" s="52">
        <f>Y148/'Non-Residential - New Const'!V135</f>
        <v>-0.612482694</v>
      </c>
      <c r="AA148" s="53">
        <f t="shared" si="176"/>
        <v>-27265083</v>
      </c>
      <c r="AB148" s="38"/>
      <c r="AC148" s="37">
        <f t="array" ref="AC148:AN149">TRANSPOSE(U148:V159)</f>
        <v>10</v>
      </c>
      <c r="AD148" s="37">
        <v>21.0</v>
      </c>
      <c r="AE148" s="37">
        <v>35.0</v>
      </c>
      <c r="AF148" s="37">
        <v>37.0</v>
      </c>
      <c r="AG148" s="37">
        <v>41.0</v>
      </c>
      <c r="AH148" s="37">
        <v>38.0</v>
      </c>
      <c r="AI148" s="37">
        <v>37.0</v>
      </c>
      <c r="AJ148" s="37">
        <v>54.0</v>
      </c>
      <c r="AK148" s="37">
        <v>72.0</v>
      </c>
      <c r="AL148" s="37">
        <v>44.0</v>
      </c>
      <c r="AM148" s="37">
        <v>20.0</v>
      </c>
      <c r="AN148" s="37">
        <v>15.0</v>
      </c>
      <c r="AO148" s="38"/>
      <c r="AP148" s="38"/>
      <c r="AQ148" s="38"/>
    </row>
    <row r="149" ht="12.75" customHeight="1">
      <c r="A149" s="15" t="s">
        <v>20</v>
      </c>
      <c r="B149" s="24">
        <v>2015.0</v>
      </c>
      <c r="C149" s="25">
        <v>0.0</v>
      </c>
      <c r="D149" s="26">
        <v>0.0</v>
      </c>
      <c r="E149" s="25">
        <v>0.0</v>
      </c>
      <c r="F149" s="26">
        <v>0.0</v>
      </c>
      <c r="G149" s="25">
        <v>6.0</v>
      </c>
      <c r="H149" s="26">
        <v>4.2524689E7</v>
      </c>
      <c r="I149" s="25">
        <v>11.0</v>
      </c>
      <c r="J149" s="26">
        <v>6827556.0</v>
      </c>
      <c r="K149" s="25">
        <v>0.0</v>
      </c>
      <c r="L149" s="26">
        <v>0.0</v>
      </c>
      <c r="M149" s="25">
        <v>3.0</v>
      </c>
      <c r="N149" s="26">
        <v>75760.0</v>
      </c>
      <c r="O149" s="25">
        <v>0.0</v>
      </c>
      <c r="P149" s="26">
        <v>0.0</v>
      </c>
      <c r="Q149" s="25">
        <v>0.0</v>
      </c>
      <c r="R149" s="26">
        <v>0.0</v>
      </c>
      <c r="S149" s="29">
        <v>1.0</v>
      </c>
      <c r="T149" s="29">
        <v>4.1900626E7</v>
      </c>
      <c r="U149" s="30">
        <f t="shared" ref="U149:V149" si="177">SUM(C149+G149+I149+K149+M149+O149+Q149+S149+E149)</f>
        <v>21</v>
      </c>
      <c r="V149" s="31">
        <f t="shared" si="177"/>
        <v>91328631</v>
      </c>
      <c r="W149" s="51">
        <f>U149-'Non-Residential - New Const'!U136</f>
        <v>12</v>
      </c>
      <c r="X149" s="52">
        <f>W149/'Non-Residential - New Const'!U136</f>
        <v>1.333333333</v>
      </c>
      <c r="Y149" s="53">
        <f>V149-'Non-Residential - New Const'!V136</f>
        <v>86174479</v>
      </c>
      <c r="Z149" s="52">
        <f>Y149/'Non-Residential - New Const'!V136</f>
        <v>16.71942911</v>
      </c>
      <c r="AA149" s="53">
        <f t="shared" ref="AA149:AA159" si="179">AA148+Y149</f>
        <v>58909396</v>
      </c>
      <c r="AB149" s="38"/>
      <c r="AC149" s="37">
        <v>1.7250596E7</v>
      </c>
      <c r="AD149" s="37">
        <v>9.1328631E7</v>
      </c>
      <c r="AE149" s="37">
        <v>1.1959214E7</v>
      </c>
      <c r="AF149" s="37">
        <v>2.6840383E7</v>
      </c>
      <c r="AG149" s="37">
        <v>2.28893E7</v>
      </c>
      <c r="AH149" s="37">
        <v>4.1888139E7</v>
      </c>
      <c r="AI149" s="37">
        <v>1.3990176E7</v>
      </c>
      <c r="AJ149" s="37">
        <v>2.9353624E7</v>
      </c>
      <c r="AK149" s="37">
        <v>5.9342684E7</v>
      </c>
      <c r="AL149" s="37">
        <v>4.1223441E7</v>
      </c>
      <c r="AM149" s="37">
        <v>9340208.0</v>
      </c>
      <c r="AN149" s="37">
        <v>9790524.0</v>
      </c>
      <c r="AO149" s="38"/>
      <c r="AP149" s="38"/>
      <c r="AQ149" s="38"/>
    </row>
    <row r="150" ht="12.75" customHeight="1">
      <c r="A150" s="15" t="s">
        <v>21</v>
      </c>
      <c r="B150" s="24">
        <v>2015.0</v>
      </c>
      <c r="C150" s="25">
        <v>4.0</v>
      </c>
      <c r="D150" s="26">
        <v>942074.0</v>
      </c>
      <c r="E150" s="25">
        <v>4.0</v>
      </c>
      <c r="F150" s="26">
        <v>137800.0</v>
      </c>
      <c r="G150" s="25">
        <v>16.0</v>
      </c>
      <c r="H150" s="26">
        <v>6662495.0</v>
      </c>
      <c r="I150" s="25">
        <v>4.0</v>
      </c>
      <c r="J150" s="26">
        <v>2400139.0</v>
      </c>
      <c r="K150" s="25">
        <v>0.0</v>
      </c>
      <c r="L150" s="26">
        <v>0.0</v>
      </c>
      <c r="M150" s="25">
        <v>4.0</v>
      </c>
      <c r="N150" s="26">
        <v>374558.0</v>
      </c>
      <c r="O150" s="25">
        <v>0.0</v>
      </c>
      <c r="P150" s="26">
        <v>0.0</v>
      </c>
      <c r="Q150" s="25">
        <v>0.0</v>
      </c>
      <c r="R150" s="26">
        <v>0.0</v>
      </c>
      <c r="S150" s="29">
        <v>3.0</v>
      </c>
      <c r="T150" s="29">
        <v>1442148.0</v>
      </c>
      <c r="U150" s="30">
        <f t="shared" ref="U150:V150" si="178">SUM(C150+G150+I150+K150+M150+O150+Q150+S150+E150)</f>
        <v>35</v>
      </c>
      <c r="V150" s="31">
        <f t="shared" si="178"/>
        <v>11959214</v>
      </c>
      <c r="W150" s="51">
        <f>U150-'Non-Residential - New Const'!U137</f>
        <v>21</v>
      </c>
      <c r="X150" s="52">
        <f>W150/'Non-Residential - New Const'!U137</f>
        <v>1.5</v>
      </c>
      <c r="Y150" s="53">
        <f>V150-'Non-Residential - New Const'!V137</f>
        <v>-35463</v>
      </c>
      <c r="Z150" s="52">
        <f>Y150/'Non-Residential - New Const'!V137</f>
        <v>-0.002956561481</v>
      </c>
      <c r="AA150" s="53">
        <f t="shared" si="179"/>
        <v>58873933</v>
      </c>
      <c r="AB150" s="38"/>
      <c r="AC150" s="57">
        <f t="shared" ref="AC150:AN150" si="180">AC149/$AC$138</f>
        <v>17.250596</v>
      </c>
      <c r="AD150" s="57">
        <f t="shared" si="180"/>
        <v>91.328631</v>
      </c>
      <c r="AE150" s="57">
        <f t="shared" si="180"/>
        <v>11.959214</v>
      </c>
      <c r="AF150" s="57">
        <f t="shared" si="180"/>
        <v>26.840383</v>
      </c>
      <c r="AG150" s="57">
        <f t="shared" si="180"/>
        <v>22.8893</v>
      </c>
      <c r="AH150" s="57">
        <f t="shared" si="180"/>
        <v>41.888139</v>
      </c>
      <c r="AI150" s="57">
        <f t="shared" si="180"/>
        <v>13.990176</v>
      </c>
      <c r="AJ150" s="57">
        <f t="shared" si="180"/>
        <v>29.353624</v>
      </c>
      <c r="AK150" s="57">
        <f t="shared" si="180"/>
        <v>59.342684</v>
      </c>
      <c r="AL150" s="57">
        <f t="shared" si="180"/>
        <v>41.223441</v>
      </c>
      <c r="AM150" s="57">
        <f t="shared" si="180"/>
        <v>9.340208</v>
      </c>
      <c r="AN150" s="57">
        <f t="shared" si="180"/>
        <v>9.790524</v>
      </c>
      <c r="AO150" s="38"/>
      <c r="AP150" s="38"/>
      <c r="AQ150" s="38"/>
    </row>
    <row r="151" ht="12.75" customHeight="1">
      <c r="A151" s="15" t="s">
        <v>22</v>
      </c>
      <c r="B151" s="24">
        <v>2015.0</v>
      </c>
      <c r="C151" s="25">
        <v>2.0</v>
      </c>
      <c r="D151" s="26">
        <v>681147.0</v>
      </c>
      <c r="E151" s="25">
        <v>5.0</v>
      </c>
      <c r="F151" s="26">
        <v>312000.0</v>
      </c>
      <c r="G151" s="25">
        <v>11.0</v>
      </c>
      <c r="H151" s="26">
        <v>1.6687457E7</v>
      </c>
      <c r="I151" s="25">
        <v>7.0</v>
      </c>
      <c r="J151" s="26">
        <v>3251226.0</v>
      </c>
      <c r="K151" s="25">
        <v>0.0</v>
      </c>
      <c r="L151" s="26">
        <v>0.0</v>
      </c>
      <c r="M151" s="25">
        <v>10.0</v>
      </c>
      <c r="N151" s="26">
        <v>628535.0</v>
      </c>
      <c r="O151" s="25">
        <v>0.0</v>
      </c>
      <c r="P151" s="26">
        <v>0.0</v>
      </c>
      <c r="Q151" s="25">
        <v>0.0</v>
      </c>
      <c r="R151" s="26">
        <v>0.0</v>
      </c>
      <c r="S151" s="29">
        <v>2.0</v>
      </c>
      <c r="T151" s="29">
        <v>5280018.0</v>
      </c>
      <c r="U151" s="30">
        <f t="shared" ref="U151:V151" si="181">SUM(C151+G151+I151+K151+M151+O151+Q151+S151+E151)</f>
        <v>37</v>
      </c>
      <c r="V151" s="31">
        <f t="shared" si="181"/>
        <v>26840383</v>
      </c>
      <c r="W151" s="51">
        <f>U151-'Non-Residential - New Const'!U138</f>
        <v>21</v>
      </c>
      <c r="X151" s="52">
        <f>W151/'Non-Residential - New Const'!U138</f>
        <v>1.3125</v>
      </c>
      <c r="Y151" s="53">
        <f>V151-'Non-Residential - New Const'!V138</f>
        <v>2014374</v>
      </c>
      <c r="Z151" s="52">
        <f>Y151/'Non-Residential - New Const'!V138</f>
        <v>0.08113966284</v>
      </c>
      <c r="AA151" s="53">
        <f t="shared" si="179"/>
        <v>60888307</v>
      </c>
      <c r="AB151" s="38"/>
      <c r="AC151" s="15"/>
      <c r="AD151" s="15"/>
      <c r="AE151" s="15"/>
      <c r="AF151" s="15"/>
      <c r="AG151" s="15"/>
      <c r="AH151" s="15"/>
      <c r="AI151" s="15"/>
      <c r="AJ151" s="15"/>
      <c r="AK151" s="15"/>
      <c r="AL151" s="15"/>
      <c r="AM151" s="15"/>
      <c r="AN151" s="15"/>
      <c r="AO151" s="38"/>
      <c r="AP151" s="38"/>
      <c r="AQ151" s="38"/>
    </row>
    <row r="152" ht="12.75" customHeight="1">
      <c r="A152" s="15" t="s">
        <v>23</v>
      </c>
      <c r="B152" s="24">
        <v>2015.0</v>
      </c>
      <c r="C152" s="25">
        <v>1.0</v>
      </c>
      <c r="D152" s="26">
        <v>171059.0</v>
      </c>
      <c r="E152" s="25">
        <v>5.0</v>
      </c>
      <c r="F152" s="26">
        <v>1985000.0</v>
      </c>
      <c r="G152" s="25">
        <v>14.0</v>
      </c>
      <c r="H152" s="26">
        <v>3492897.0</v>
      </c>
      <c r="I152" s="25">
        <v>8.0</v>
      </c>
      <c r="J152" s="26">
        <v>1.3793025E7</v>
      </c>
      <c r="K152" s="25">
        <v>0.0</v>
      </c>
      <c r="L152" s="26">
        <v>0.0</v>
      </c>
      <c r="M152" s="25">
        <v>12.0</v>
      </c>
      <c r="N152" s="26">
        <v>1467793.0</v>
      </c>
      <c r="O152" s="25">
        <v>0.0</v>
      </c>
      <c r="P152" s="26">
        <v>0.0</v>
      </c>
      <c r="Q152" s="25">
        <v>0.0</v>
      </c>
      <c r="R152" s="26">
        <v>0.0</v>
      </c>
      <c r="S152" s="29">
        <v>1.0</v>
      </c>
      <c r="T152" s="29">
        <v>1979526.0</v>
      </c>
      <c r="U152" s="30">
        <f t="shared" ref="U152:V152" si="182">SUM(C152+G152+I152+K152+M152+O152+Q152+S152+E152)</f>
        <v>41</v>
      </c>
      <c r="V152" s="31">
        <f t="shared" si="182"/>
        <v>22889300</v>
      </c>
      <c r="W152" s="51">
        <f>U152-'Non-Residential - New Const'!U139</f>
        <v>28</v>
      </c>
      <c r="X152" s="52">
        <f>W152/'Non-Residential - New Const'!U139</f>
        <v>2.153846154</v>
      </c>
      <c r="Y152" s="53">
        <f>V152-'Non-Residential - New Const'!V139</f>
        <v>15997957</v>
      </c>
      <c r="Z152" s="52">
        <f>Y152/'Non-Residential - New Const'!V139</f>
        <v>2.32145708</v>
      </c>
      <c r="AA152" s="53">
        <f t="shared" si="179"/>
        <v>76886264</v>
      </c>
      <c r="AB152" s="38"/>
      <c r="AC152" s="15"/>
      <c r="AD152" s="15"/>
      <c r="AE152" s="15"/>
      <c r="AF152" s="15"/>
      <c r="AG152" s="15"/>
      <c r="AH152" s="15"/>
      <c r="AI152" s="15"/>
      <c r="AJ152" s="15"/>
      <c r="AK152" s="15"/>
      <c r="AL152" s="15"/>
      <c r="AM152" s="15"/>
      <c r="AN152" s="15"/>
      <c r="AO152" s="38"/>
      <c r="AP152" s="38"/>
      <c r="AQ152" s="38"/>
    </row>
    <row r="153" ht="12.75" customHeight="1">
      <c r="A153" s="15" t="s">
        <v>32</v>
      </c>
      <c r="B153" s="24">
        <v>2015.0</v>
      </c>
      <c r="C153" s="25">
        <v>3.0</v>
      </c>
      <c r="D153" s="26">
        <v>54000.0</v>
      </c>
      <c r="E153" s="25">
        <v>5.0</v>
      </c>
      <c r="F153" s="26">
        <v>277000.0</v>
      </c>
      <c r="G153" s="25">
        <v>5.0</v>
      </c>
      <c r="H153" s="26">
        <v>1.40358E7</v>
      </c>
      <c r="I153" s="25">
        <v>17.0</v>
      </c>
      <c r="J153" s="26">
        <v>2.5822378E7</v>
      </c>
      <c r="K153" s="25">
        <v>0.0</v>
      </c>
      <c r="L153" s="26">
        <v>0.0</v>
      </c>
      <c r="M153" s="25">
        <v>5.0</v>
      </c>
      <c r="N153" s="26">
        <v>868702.0</v>
      </c>
      <c r="O153" s="25">
        <v>0.0</v>
      </c>
      <c r="P153" s="26">
        <v>0.0</v>
      </c>
      <c r="Q153" s="25">
        <v>0.0</v>
      </c>
      <c r="R153" s="26">
        <v>0.0</v>
      </c>
      <c r="S153" s="29">
        <v>3.0</v>
      </c>
      <c r="T153" s="29">
        <v>830259.0</v>
      </c>
      <c r="U153" s="30">
        <f t="shared" ref="U153:V153" si="183">SUM(C153+G153+I153+K153+M153+O153+Q153+S153+E153)</f>
        <v>38</v>
      </c>
      <c r="V153" s="31">
        <f t="shared" si="183"/>
        <v>41888139</v>
      </c>
      <c r="W153" s="51">
        <f>U153-'Non-Residential - New Const'!U140</f>
        <v>19</v>
      </c>
      <c r="X153" s="52">
        <f>W153/'Non-Residential - New Const'!U140</f>
        <v>1</v>
      </c>
      <c r="Y153" s="53">
        <f>V153-'Non-Residential - New Const'!V140</f>
        <v>21894974</v>
      </c>
      <c r="Z153" s="52">
        <f>Y153/'Non-Residential - New Const'!V140</f>
        <v>1.095122958</v>
      </c>
      <c r="AA153" s="53">
        <f t="shared" si="179"/>
        <v>98781238</v>
      </c>
      <c r="AB153" s="38"/>
      <c r="AC153" s="15"/>
      <c r="AD153" s="15"/>
      <c r="AE153" s="15"/>
      <c r="AF153" s="15"/>
      <c r="AG153" s="15"/>
      <c r="AH153" s="15"/>
      <c r="AI153" s="15"/>
      <c r="AJ153" s="15"/>
      <c r="AK153" s="15"/>
      <c r="AL153" s="15"/>
      <c r="AM153" s="15"/>
      <c r="AN153" s="15"/>
      <c r="AO153" s="38"/>
      <c r="AP153" s="38"/>
      <c r="AQ153" s="38"/>
    </row>
    <row r="154" ht="12.75" customHeight="1">
      <c r="A154" s="15" t="s">
        <v>25</v>
      </c>
      <c r="B154" s="24">
        <v>2015.0</v>
      </c>
      <c r="C154" s="25">
        <v>4.0</v>
      </c>
      <c r="D154" s="26">
        <v>264885.0</v>
      </c>
      <c r="E154" s="25">
        <v>8.0</v>
      </c>
      <c r="F154" s="26">
        <v>575000.0</v>
      </c>
      <c r="G154" s="25">
        <v>15.0</v>
      </c>
      <c r="H154" s="26">
        <v>1.1650328E7</v>
      </c>
      <c r="I154" s="25">
        <v>4.0</v>
      </c>
      <c r="J154" s="26">
        <v>844963.0</v>
      </c>
      <c r="K154" s="25">
        <v>0.0</v>
      </c>
      <c r="L154" s="26">
        <v>0.0</v>
      </c>
      <c r="M154" s="25">
        <v>6.0</v>
      </c>
      <c r="N154" s="26">
        <v>655000.0</v>
      </c>
      <c r="O154" s="25">
        <v>0.0</v>
      </c>
      <c r="P154" s="26">
        <v>0.0</v>
      </c>
      <c r="Q154" s="25">
        <v>0.0</v>
      </c>
      <c r="R154" s="26">
        <v>0.0</v>
      </c>
      <c r="S154" s="29">
        <v>0.0</v>
      </c>
      <c r="T154" s="29">
        <v>0.0</v>
      </c>
      <c r="U154" s="30">
        <f t="shared" ref="U154:V154" si="184">SUM(C154+G154+I154+K154+M154+O154+Q154+S154+E154)</f>
        <v>37</v>
      </c>
      <c r="V154" s="31">
        <f t="shared" si="184"/>
        <v>13990176</v>
      </c>
      <c r="W154" s="51">
        <f>U154-'Non-Residential - New Const'!U141</f>
        <v>21</v>
      </c>
      <c r="X154" s="52">
        <f>W154/'Non-Residential - New Const'!U141</f>
        <v>1.3125</v>
      </c>
      <c r="Y154" s="53">
        <f>V154-'Non-Residential - New Const'!V141</f>
        <v>-3257544</v>
      </c>
      <c r="Z154" s="52">
        <f>Y154/'Non-Residential - New Const'!V141</f>
        <v>-0.1888680939</v>
      </c>
      <c r="AA154" s="53">
        <f t="shared" si="179"/>
        <v>95523694</v>
      </c>
      <c r="AB154" s="38"/>
      <c r="AC154" s="15"/>
      <c r="AD154" s="15"/>
      <c r="AE154" s="15"/>
      <c r="AF154" s="15"/>
      <c r="AG154" s="15"/>
      <c r="AH154" s="15"/>
      <c r="AI154" s="15"/>
      <c r="AJ154" s="15"/>
      <c r="AK154" s="15"/>
      <c r="AL154" s="15"/>
      <c r="AM154" s="15"/>
      <c r="AN154" s="15"/>
      <c r="AO154" s="38"/>
      <c r="AP154" s="38"/>
      <c r="AQ154" s="38"/>
    </row>
    <row r="155" ht="12.75" customHeight="1">
      <c r="A155" s="15" t="s">
        <v>26</v>
      </c>
      <c r="B155" s="24">
        <v>2015.0</v>
      </c>
      <c r="C155" s="25">
        <v>2.0</v>
      </c>
      <c r="D155" s="26">
        <v>39491.0</v>
      </c>
      <c r="E155" s="25">
        <v>6.0</v>
      </c>
      <c r="F155" s="26">
        <v>1753000.0</v>
      </c>
      <c r="G155" s="25">
        <v>11.0</v>
      </c>
      <c r="H155" s="26">
        <v>1.8932933E7</v>
      </c>
      <c r="I155" s="25">
        <v>11.0</v>
      </c>
      <c r="J155" s="26">
        <v>4620679.0</v>
      </c>
      <c r="K155" s="25">
        <v>1.0</v>
      </c>
      <c r="L155" s="26">
        <v>350000.0</v>
      </c>
      <c r="M155" s="25">
        <v>18.0</v>
      </c>
      <c r="N155" s="26">
        <v>612450.0</v>
      </c>
      <c r="O155" s="25">
        <v>0.0</v>
      </c>
      <c r="P155" s="26">
        <v>0.0</v>
      </c>
      <c r="Q155" s="25">
        <v>0.0</v>
      </c>
      <c r="R155" s="26">
        <v>0.0</v>
      </c>
      <c r="S155" s="29">
        <v>5.0</v>
      </c>
      <c r="T155" s="29">
        <v>3045071.0</v>
      </c>
      <c r="U155" s="30">
        <f t="shared" ref="U155:V155" si="185">SUM(C155+G155+I155+K155+M155+O155+Q155+S155+E155)</f>
        <v>54</v>
      </c>
      <c r="V155" s="31">
        <f t="shared" si="185"/>
        <v>29353624</v>
      </c>
      <c r="W155" s="51">
        <f>U155-'Non-Residential - New Const'!U142</f>
        <v>37</v>
      </c>
      <c r="X155" s="52">
        <f>W155/'Non-Residential - New Const'!U142</f>
        <v>2.176470588</v>
      </c>
      <c r="Y155" s="53">
        <f>V155-'Non-Residential - New Const'!V142</f>
        <v>4357385</v>
      </c>
      <c r="Z155" s="52">
        <f>Y155/'Non-Residential - New Const'!V142</f>
        <v>0.1743216249</v>
      </c>
      <c r="AA155" s="53">
        <f t="shared" si="179"/>
        <v>99881079</v>
      </c>
      <c r="AB155" s="38"/>
      <c r="AC155" s="15"/>
      <c r="AD155" s="15"/>
      <c r="AE155" s="15"/>
      <c r="AF155" s="15"/>
      <c r="AG155" s="15"/>
      <c r="AH155" s="15"/>
      <c r="AI155" s="15"/>
      <c r="AJ155" s="15"/>
      <c r="AK155" s="15"/>
      <c r="AL155" s="15"/>
      <c r="AM155" s="15"/>
      <c r="AN155" s="15"/>
      <c r="AO155" s="38"/>
      <c r="AP155" s="38"/>
      <c r="AQ155" s="38"/>
    </row>
    <row r="156" ht="12.75" customHeight="1">
      <c r="A156" s="15" t="s">
        <v>27</v>
      </c>
      <c r="B156" s="24">
        <v>2015.0</v>
      </c>
      <c r="C156" s="25">
        <v>4.0</v>
      </c>
      <c r="D156" s="26">
        <v>1079132.0</v>
      </c>
      <c r="E156" s="25">
        <v>7.0</v>
      </c>
      <c r="F156" s="26">
        <v>238700.0</v>
      </c>
      <c r="G156" s="25">
        <v>32.0</v>
      </c>
      <c r="H156" s="26">
        <v>4.1133199E7</v>
      </c>
      <c r="I156" s="25">
        <v>6.0</v>
      </c>
      <c r="J156" s="26">
        <v>562698.0</v>
      </c>
      <c r="K156" s="25">
        <v>1.0</v>
      </c>
      <c r="L156" s="26">
        <v>2150000.0</v>
      </c>
      <c r="M156" s="25">
        <v>19.0</v>
      </c>
      <c r="N156" s="26">
        <v>1073200.0</v>
      </c>
      <c r="O156" s="25">
        <v>0.0</v>
      </c>
      <c r="P156" s="26">
        <v>0.0</v>
      </c>
      <c r="Q156" s="25">
        <v>0.0</v>
      </c>
      <c r="R156" s="26">
        <v>0.0</v>
      </c>
      <c r="S156" s="29">
        <v>3.0</v>
      </c>
      <c r="T156" s="29">
        <v>1.3105755E7</v>
      </c>
      <c r="U156" s="30">
        <f t="shared" ref="U156:V156" si="186">SUM(C156+G156+I156+K156+M156+O156+Q156+S156+E156)</f>
        <v>72</v>
      </c>
      <c r="V156" s="31">
        <f t="shared" si="186"/>
        <v>59342684</v>
      </c>
      <c r="W156" s="51">
        <f>U156-'Non-Residential - New Const'!U143</f>
        <v>51</v>
      </c>
      <c r="X156" s="52">
        <f>W156/'Non-Residential - New Const'!U143</f>
        <v>2.428571429</v>
      </c>
      <c r="Y156" s="53">
        <f>V156-'Non-Residential - New Const'!V143</f>
        <v>33060914</v>
      </c>
      <c r="Z156" s="52">
        <f>Y156/'Non-Residential - New Const'!V143</f>
        <v>1.257940923</v>
      </c>
      <c r="AA156" s="53">
        <f t="shared" si="179"/>
        <v>132941993</v>
      </c>
      <c r="AB156" s="38"/>
      <c r="AC156" s="15"/>
      <c r="AD156" s="15"/>
      <c r="AE156" s="15"/>
      <c r="AF156" s="15"/>
      <c r="AG156" s="15"/>
      <c r="AH156" s="15"/>
      <c r="AI156" s="15"/>
      <c r="AJ156" s="15"/>
      <c r="AK156" s="15"/>
      <c r="AL156" s="15"/>
      <c r="AM156" s="15"/>
      <c r="AN156" s="15"/>
      <c r="AO156" s="38"/>
      <c r="AP156" s="38"/>
      <c r="AQ156" s="38"/>
    </row>
    <row r="157" ht="12.75" customHeight="1">
      <c r="A157" s="15" t="s">
        <v>28</v>
      </c>
      <c r="B157" s="24">
        <v>2015.0</v>
      </c>
      <c r="C157" s="25">
        <v>0.0</v>
      </c>
      <c r="D157" s="26">
        <v>0.0</v>
      </c>
      <c r="E157" s="25">
        <v>2.0</v>
      </c>
      <c r="F157" s="26">
        <v>125000.0</v>
      </c>
      <c r="G157" s="25">
        <v>11.0</v>
      </c>
      <c r="H157" s="26">
        <v>6243795.0</v>
      </c>
      <c r="I157" s="25">
        <v>16.0</v>
      </c>
      <c r="J157" s="26">
        <v>1.9256959E7</v>
      </c>
      <c r="K157" s="25">
        <v>0.0</v>
      </c>
      <c r="L157" s="26">
        <v>0.0</v>
      </c>
      <c r="M157" s="25">
        <v>11.0</v>
      </c>
      <c r="N157" s="26">
        <v>889456.0</v>
      </c>
      <c r="O157" s="25">
        <v>0.0</v>
      </c>
      <c r="P157" s="26">
        <v>0.0</v>
      </c>
      <c r="Q157" s="25">
        <v>0.0</v>
      </c>
      <c r="R157" s="26">
        <v>0.0</v>
      </c>
      <c r="S157" s="29">
        <v>4.0</v>
      </c>
      <c r="T157" s="29">
        <v>1.4708231E7</v>
      </c>
      <c r="U157" s="30">
        <f t="shared" ref="U157:V157" si="187">SUM(C157+G157+I157+K157+M157+O157+Q157+S157+E157)</f>
        <v>44</v>
      </c>
      <c r="V157" s="31">
        <f t="shared" si="187"/>
        <v>41223441</v>
      </c>
      <c r="W157" s="51">
        <f>U157-'Non-Residential - New Const'!U144</f>
        <v>15</v>
      </c>
      <c r="X157" s="52">
        <f>W157/'Non-Residential - New Const'!U144</f>
        <v>0.5172413793</v>
      </c>
      <c r="Y157" s="53">
        <f>V157-'Non-Residential - New Const'!V144</f>
        <v>23774950</v>
      </c>
      <c r="Z157" s="52">
        <f>Y157/'Non-Residential - New Const'!V144</f>
        <v>1.362579148</v>
      </c>
      <c r="AA157" s="53">
        <f t="shared" si="179"/>
        <v>156716943</v>
      </c>
      <c r="AB157" s="38"/>
      <c r="AC157" s="15"/>
      <c r="AD157" s="15"/>
      <c r="AE157" s="15"/>
      <c r="AF157" s="15"/>
      <c r="AG157" s="15"/>
      <c r="AH157" s="15"/>
      <c r="AI157" s="15"/>
      <c r="AJ157" s="15"/>
      <c r="AK157" s="15"/>
      <c r="AL157" s="15"/>
      <c r="AM157" s="15"/>
      <c r="AN157" s="15"/>
      <c r="AO157" s="38"/>
      <c r="AP157" s="38"/>
      <c r="AQ157" s="38"/>
    </row>
    <row r="158" ht="12.75" customHeight="1">
      <c r="A158" s="15" t="s">
        <v>29</v>
      </c>
      <c r="B158" s="24">
        <v>2015.0</v>
      </c>
      <c r="C158" s="25">
        <v>1.0</v>
      </c>
      <c r="D158" s="26">
        <v>30000.0</v>
      </c>
      <c r="E158" s="25">
        <v>0.0</v>
      </c>
      <c r="F158" s="26">
        <v>0.0</v>
      </c>
      <c r="G158" s="25">
        <v>6.0</v>
      </c>
      <c r="H158" s="26">
        <v>7093044.0</v>
      </c>
      <c r="I158" s="25">
        <v>7.0</v>
      </c>
      <c r="J158" s="26">
        <v>1953313.0</v>
      </c>
      <c r="K158" s="25">
        <v>0.0</v>
      </c>
      <c r="L158" s="26">
        <v>0.0</v>
      </c>
      <c r="M158" s="25">
        <v>6.0</v>
      </c>
      <c r="N158" s="26">
        <v>263851.0</v>
      </c>
      <c r="O158" s="25">
        <v>0.0</v>
      </c>
      <c r="P158" s="26">
        <v>0.0</v>
      </c>
      <c r="Q158" s="25">
        <v>0.0</v>
      </c>
      <c r="R158" s="26">
        <v>0.0</v>
      </c>
      <c r="S158" s="29">
        <v>0.0</v>
      </c>
      <c r="T158" s="29">
        <v>0.0</v>
      </c>
      <c r="U158" s="30">
        <f t="shared" ref="U158:V158" si="188">SUM(C158+G158+I158+K158+M158+O158+Q158+S158+E158)</f>
        <v>20</v>
      </c>
      <c r="V158" s="31">
        <f t="shared" si="188"/>
        <v>9340208</v>
      </c>
      <c r="W158" s="51">
        <f>U158-'Non-Residential - New Const'!U145</f>
        <v>3</v>
      </c>
      <c r="X158" s="52">
        <f>W158/'Non-Residential - New Const'!U145</f>
        <v>0.1764705882</v>
      </c>
      <c r="Y158" s="53">
        <f>V158-'Non-Residential - New Const'!V145</f>
        <v>1718328</v>
      </c>
      <c r="Z158" s="52">
        <f>Y158/'Non-Residential - New Const'!V145</f>
        <v>0.2254467402</v>
      </c>
      <c r="AA158" s="53">
        <f t="shared" si="179"/>
        <v>158435271</v>
      </c>
      <c r="AB158" s="38"/>
      <c r="AC158" s="15"/>
      <c r="AD158" s="15"/>
      <c r="AE158" s="15"/>
      <c r="AF158" s="15"/>
      <c r="AG158" s="15"/>
      <c r="AH158" s="15"/>
      <c r="AI158" s="15"/>
      <c r="AJ158" s="15"/>
      <c r="AK158" s="15"/>
      <c r="AL158" s="15"/>
      <c r="AM158" s="15"/>
      <c r="AN158" s="15"/>
      <c r="AO158" s="38"/>
      <c r="AP158" s="38"/>
      <c r="AQ158" s="38"/>
    </row>
    <row r="159" ht="12.75" customHeight="1">
      <c r="A159" s="15" t="s">
        <v>30</v>
      </c>
      <c r="B159" s="24">
        <v>2015.0</v>
      </c>
      <c r="C159" s="25">
        <v>0.0</v>
      </c>
      <c r="D159" s="26">
        <v>0.0</v>
      </c>
      <c r="E159" s="25">
        <v>0.0</v>
      </c>
      <c r="F159" s="26">
        <v>0.0</v>
      </c>
      <c r="G159" s="25">
        <v>5.0</v>
      </c>
      <c r="H159" s="26">
        <v>2225091.0</v>
      </c>
      <c r="I159" s="25">
        <v>10.0</v>
      </c>
      <c r="J159" s="26">
        <v>7565433.0</v>
      </c>
      <c r="K159" s="25">
        <v>0.0</v>
      </c>
      <c r="L159" s="26">
        <v>0.0</v>
      </c>
      <c r="M159" s="25">
        <v>0.0</v>
      </c>
      <c r="N159" s="26">
        <v>0.0</v>
      </c>
      <c r="O159" s="25">
        <v>0.0</v>
      </c>
      <c r="P159" s="26">
        <v>0.0</v>
      </c>
      <c r="Q159" s="25">
        <v>0.0</v>
      </c>
      <c r="R159" s="26">
        <v>0.0</v>
      </c>
      <c r="S159" s="29">
        <v>0.0</v>
      </c>
      <c r="T159" s="29">
        <v>0.0</v>
      </c>
      <c r="U159" s="30">
        <f t="shared" ref="U159:V159" si="189">SUM(C159+G159+I159+K159+M159+O159+Q159+S159+E159)</f>
        <v>15</v>
      </c>
      <c r="V159" s="31">
        <f t="shared" si="189"/>
        <v>9790524</v>
      </c>
      <c r="W159" s="51">
        <f>U159-'Non-Residential - New Const'!U146</f>
        <v>-11</v>
      </c>
      <c r="X159" s="52">
        <f>W159/'Non-Residential - New Const'!U146</f>
        <v>-0.4230769231</v>
      </c>
      <c r="Y159" s="53">
        <f>V159-'Non-Residential - New Const'!V146</f>
        <v>-9940530</v>
      </c>
      <c r="Z159" s="52">
        <f>Y159/'Non-Residential - New Const'!V146</f>
        <v>-0.5038012668</v>
      </c>
      <c r="AA159" s="53">
        <f t="shared" si="179"/>
        <v>148494741</v>
      </c>
      <c r="AB159" s="38"/>
      <c r="AC159" s="15"/>
      <c r="AD159" s="15"/>
      <c r="AE159" s="15"/>
      <c r="AF159" s="15"/>
      <c r="AG159" s="15"/>
      <c r="AH159" s="15"/>
      <c r="AI159" s="15"/>
      <c r="AJ159" s="15"/>
      <c r="AK159" s="15"/>
      <c r="AL159" s="15"/>
      <c r="AM159" s="15"/>
      <c r="AN159" s="15"/>
      <c r="AO159" s="38"/>
      <c r="AP159" s="38"/>
      <c r="AQ159" s="38"/>
    </row>
    <row r="160" ht="12.75" customHeight="1">
      <c r="A160" s="23" t="s">
        <v>31</v>
      </c>
      <c r="B160" s="40">
        <v>2015.0</v>
      </c>
      <c r="C160" s="41">
        <f t="shared" ref="C160:W160" si="190">SUM(C148:C159)</f>
        <v>21</v>
      </c>
      <c r="D160" s="42">
        <f t="shared" si="190"/>
        <v>3261788</v>
      </c>
      <c r="E160" s="41">
        <f t="shared" si="190"/>
        <v>42</v>
      </c>
      <c r="F160" s="42">
        <f t="shared" si="190"/>
        <v>5403500</v>
      </c>
      <c r="G160" s="41">
        <f t="shared" si="190"/>
        <v>136</v>
      </c>
      <c r="H160" s="42">
        <f t="shared" si="190"/>
        <v>186132680</v>
      </c>
      <c r="I160" s="41">
        <f t="shared" si="190"/>
        <v>103</v>
      </c>
      <c r="J160" s="42">
        <f t="shared" si="190"/>
        <v>88555169</v>
      </c>
      <c r="K160" s="41">
        <f t="shared" si="190"/>
        <v>2</v>
      </c>
      <c r="L160" s="42">
        <f t="shared" si="190"/>
        <v>2500000</v>
      </c>
      <c r="M160" s="41">
        <f t="shared" si="190"/>
        <v>98</v>
      </c>
      <c r="N160" s="42">
        <f t="shared" si="190"/>
        <v>7052149</v>
      </c>
      <c r="O160" s="41">
        <f t="shared" si="190"/>
        <v>0</v>
      </c>
      <c r="P160" s="42">
        <f t="shared" si="190"/>
        <v>0</v>
      </c>
      <c r="Q160" s="41">
        <f t="shared" si="190"/>
        <v>0</v>
      </c>
      <c r="R160" s="42">
        <f t="shared" si="190"/>
        <v>0</v>
      </c>
      <c r="S160" s="45">
        <f t="shared" si="190"/>
        <v>22</v>
      </c>
      <c r="T160" s="45">
        <f t="shared" si="190"/>
        <v>82291634</v>
      </c>
      <c r="U160" s="46">
        <f t="shared" si="190"/>
        <v>424</v>
      </c>
      <c r="V160" s="47">
        <f t="shared" si="190"/>
        <v>375196920</v>
      </c>
      <c r="W160" s="54">
        <f t="shared" si="190"/>
        <v>206</v>
      </c>
      <c r="X160" s="55">
        <f>W160/'Non-Residential - New Const'!U147</f>
        <v>0.9449541284</v>
      </c>
      <c r="Y160" s="56">
        <f>SUM(Y148:Y159)</f>
        <v>148494741</v>
      </c>
      <c r="Z160" s="55">
        <f>Y160/'Non-Residential - New Const'!V147</f>
        <v>0.6550212338</v>
      </c>
      <c r="AA160" s="56">
        <f t="shared" ref="AA160:AA161" si="192">Y160</f>
        <v>148494741</v>
      </c>
      <c r="AB160" s="38"/>
      <c r="AC160" s="15"/>
      <c r="AD160" s="15"/>
      <c r="AE160" s="15"/>
      <c r="AF160" s="15"/>
      <c r="AG160" s="15"/>
      <c r="AH160" s="15"/>
      <c r="AI160" s="15"/>
      <c r="AJ160" s="15"/>
      <c r="AK160" s="15"/>
      <c r="AL160" s="15"/>
      <c r="AM160" s="15"/>
      <c r="AN160" s="15"/>
      <c r="AO160" s="38"/>
      <c r="AP160" s="38"/>
      <c r="AQ160" s="38"/>
    </row>
    <row r="161" ht="12.75" customHeight="1">
      <c r="A161" s="15" t="s">
        <v>19</v>
      </c>
      <c r="B161" s="24">
        <v>2016.0</v>
      </c>
      <c r="C161" s="25">
        <v>0.0</v>
      </c>
      <c r="D161" s="26">
        <v>0.0</v>
      </c>
      <c r="E161" s="25">
        <v>0.0</v>
      </c>
      <c r="F161" s="26">
        <v>0.0</v>
      </c>
      <c r="G161" s="25">
        <v>4.0</v>
      </c>
      <c r="H161" s="26">
        <v>9674699.0</v>
      </c>
      <c r="I161" s="25">
        <v>5.0</v>
      </c>
      <c r="J161" s="26">
        <v>1.1037094690000001E7</v>
      </c>
      <c r="K161" s="25">
        <v>0.0</v>
      </c>
      <c r="L161" s="26">
        <v>0.0</v>
      </c>
      <c r="M161" s="25">
        <v>3.0</v>
      </c>
      <c r="N161" s="26">
        <v>334460.0</v>
      </c>
      <c r="O161" s="25">
        <v>0.0</v>
      </c>
      <c r="P161" s="26">
        <v>0.0</v>
      </c>
      <c r="Q161" s="25">
        <v>0.0</v>
      </c>
      <c r="R161" s="26">
        <v>0.0</v>
      </c>
      <c r="S161" s="29">
        <v>0.0</v>
      </c>
      <c r="T161" s="29">
        <v>0.0</v>
      </c>
      <c r="U161" s="30">
        <f t="shared" ref="U161:V161" si="191">SUM(C161+G161+I161+K161+M161+O161+Q161+S161+E161)</f>
        <v>12</v>
      </c>
      <c r="V161" s="31">
        <f t="shared" si="191"/>
        <v>21046253.69</v>
      </c>
      <c r="W161" s="51">
        <f>U161-'Non-Residential - New Const'!U148</f>
        <v>2</v>
      </c>
      <c r="X161" s="52">
        <f>W161/'Non-Residential - New Const'!U148</f>
        <v>0.2</v>
      </c>
      <c r="Y161" s="53">
        <f>V161-'Non-Residential - New Const'!V148</f>
        <v>3795657.69</v>
      </c>
      <c r="Z161" s="52">
        <f>Y161/'Non-Residential - New Const'!V148</f>
        <v>0.2200305247</v>
      </c>
      <c r="AA161" s="53">
        <f t="shared" si="192"/>
        <v>3795657.69</v>
      </c>
      <c r="AB161" s="38"/>
      <c r="AC161" s="37">
        <f t="array" ref="AC161:AN162">TRANSPOSE(U161:V172)</f>
        <v>12</v>
      </c>
      <c r="AD161" s="37">
        <v>16.0</v>
      </c>
      <c r="AE161" s="37">
        <v>23.0</v>
      </c>
      <c r="AF161" s="37">
        <v>14.0</v>
      </c>
      <c r="AG161" s="37">
        <v>23.0</v>
      </c>
      <c r="AH161" s="37">
        <v>33.0</v>
      </c>
      <c r="AI161" s="37">
        <v>43.0</v>
      </c>
      <c r="AJ161" s="37">
        <v>34.0</v>
      </c>
      <c r="AK161" s="37">
        <v>27.0</v>
      </c>
      <c r="AL161" s="37">
        <v>20.0</v>
      </c>
      <c r="AM161" s="37">
        <v>38.0</v>
      </c>
      <c r="AN161" s="37">
        <v>17.0</v>
      </c>
      <c r="AO161" s="38"/>
      <c r="AP161" s="38"/>
      <c r="AQ161" s="38"/>
    </row>
    <row r="162" ht="12.75" customHeight="1">
      <c r="A162" s="15" t="s">
        <v>20</v>
      </c>
      <c r="B162" s="24">
        <v>2016.0</v>
      </c>
      <c r="C162" s="25">
        <v>2.0</v>
      </c>
      <c r="D162" s="26">
        <v>260000.0</v>
      </c>
      <c r="E162" s="25">
        <v>1.0</v>
      </c>
      <c r="F162" s="26">
        <v>27000.0</v>
      </c>
      <c r="G162" s="25">
        <v>9.0</v>
      </c>
      <c r="H162" s="26">
        <v>2.8377684E7</v>
      </c>
      <c r="I162" s="25">
        <v>3.0</v>
      </c>
      <c r="J162" s="26">
        <v>154000.0</v>
      </c>
      <c r="K162" s="25">
        <v>0.0</v>
      </c>
      <c r="L162" s="26">
        <v>0.0</v>
      </c>
      <c r="M162" s="25">
        <v>1.0</v>
      </c>
      <c r="N162" s="26">
        <v>129600.0</v>
      </c>
      <c r="O162" s="25">
        <v>0.0</v>
      </c>
      <c r="P162" s="26">
        <v>0.0</v>
      </c>
      <c r="Q162" s="25">
        <v>0.0</v>
      </c>
      <c r="R162" s="26">
        <v>0.0</v>
      </c>
      <c r="S162" s="29">
        <v>0.0</v>
      </c>
      <c r="T162" s="29">
        <v>0.0</v>
      </c>
      <c r="U162" s="30">
        <f t="shared" ref="U162:V162" si="193">SUM(C162+G162+I162+K162+M162+O162+Q162+S162+E162)</f>
        <v>16</v>
      </c>
      <c r="V162" s="31">
        <f t="shared" si="193"/>
        <v>28948284</v>
      </c>
      <c r="W162" s="51">
        <f>U162-'Non-Residential - New Const'!U149</f>
        <v>-5</v>
      </c>
      <c r="X162" s="52">
        <f>W162/'Non-Residential - New Const'!U149</f>
        <v>-0.2380952381</v>
      </c>
      <c r="Y162" s="53">
        <f>V162-'Non-Residential - New Const'!V149</f>
        <v>-62380347</v>
      </c>
      <c r="Z162" s="52">
        <f>Y162/'Non-Residential - New Const'!V149</f>
        <v>-0.6830316662</v>
      </c>
      <c r="AA162" s="53">
        <f t="shared" ref="AA162:AA172" si="195">AA161+Y162</f>
        <v>-58584689.31</v>
      </c>
      <c r="AB162" s="38"/>
      <c r="AC162" s="37">
        <v>2.104625369E7</v>
      </c>
      <c r="AD162" s="37">
        <v>2.8948284E7</v>
      </c>
      <c r="AE162" s="37">
        <v>4.2833698E7</v>
      </c>
      <c r="AF162" s="37">
        <v>6809619.0</v>
      </c>
      <c r="AG162" s="37">
        <v>2.8809748E7</v>
      </c>
      <c r="AH162" s="37">
        <v>1.84696443E7</v>
      </c>
      <c r="AI162" s="37">
        <v>4.778937E7</v>
      </c>
      <c r="AJ162" s="37">
        <v>5.640222344E7</v>
      </c>
      <c r="AK162" s="37">
        <v>5.1642212E7</v>
      </c>
      <c r="AL162" s="37">
        <v>3.6918971E7</v>
      </c>
      <c r="AM162" s="37">
        <v>3.2581709E7</v>
      </c>
      <c r="AN162" s="37">
        <v>1.3727667E7</v>
      </c>
      <c r="AO162" s="38"/>
      <c r="AP162" s="38"/>
      <c r="AQ162" s="38"/>
    </row>
    <row r="163" ht="12.75" customHeight="1">
      <c r="A163" s="15" t="s">
        <v>21</v>
      </c>
      <c r="B163" s="24">
        <v>2016.0</v>
      </c>
      <c r="C163" s="25">
        <v>1.0</v>
      </c>
      <c r="D163" s="26">
        <v>25000.0</v>
      </c>
      <c r="E163" s="25">
        <v>2.0</v>
      </c>
      <c r="F163" s="26">
        <v>96000.0</v>
      </c>
      <c r="G163" s="25">
        <v>10.0</v>
      </c>
      <c r="H163" s="26">
        <v>1.0389321E7</v>
      </c>
      <c r="I163" s="25">
        <v>7.0</v>
      </c>
      <c r="J163" s="26">
        <v>2.5606345E7</v>
      </c>
      <c r="K163" s="25">
        <v>0.0</v>
      </c>
      <c r="L163" s="26">
        <v>0.0</v>
      </c>
      <c r="M163" s="25">
        <v>0.0</v>
      </c>
      <c r="N163" s="26">
        <v>0.0</v>
      </c>
      <c r="O163" s="25">
        <v>0.0</v>
      </c>
      <c r="P163" s="26">
        <v>0.0</v>
      </c>
      <c r="Q163" s="25">
        <v>0.0</v>
      </c>
      <c r="R163" s="26">
        <v>0.0</v>
      </c>
      <c r="S163" s="29">
        <v>3.0</v>
      </c>
      <c r="T163" s="29">
        <v>6717032.0</v>
      </c>
      <c r="U163" s="30">
        <f t="shared" ref="U163:V163" si="194">SUM(C163+G163+I163+K163+M163+O163+Q163+S163+E163)</f>
        <v>23</v>
      </c>
      <c r="V163" s="31">
        <f t="shared" si="194"/>
        <v>42833698</v>
      </c>
      <c r="W163" s="51">
        <f>U163-'Non-Residential - New Const'!U150</f>
        <v>-12</v>
      </c>
      <c r="X163" s="52">
        <f>W163/'Non-Residential - New Const'!U150</f>
        <v>-0.3428571429</v>
      </c>
      <c r="Y163" s="53">
        <f>V163-'Non-Residential - New Const'!V150</f>
        <v>30874484</v>
      </c>
      <c r="Z163" s="52">
        <f>Y163/'Non-Residential - New Const'!V150</f>
        <v>2.581648259</v>
      </c>
      <c r="AA163" s="53">
        <f t="shared" si="195"/>
        <v>-27710205.31</v>
      </c>
      <c r="AB163" s="38"/>
      <c r="AC163" s="57">
        <f t="shared" ref="AC163:AN163" si="196">AC162/$AC$138</f>
        <v>21.04625369</v>
      </c>
      <c r="AD163" s="57">
        <f t="shared" si="196"/>
        <v>28.948284</v>
      </c>
      <c r="AE163" s="57">
        <f t="shared" si="196"/>
        <v>42.833698</v>
      </c>
      <c r="AF163" s="57">
        <f t="shared" si="196"/>
        <v>6.809619</v>
      </c>
      <c r="AG163" s="57">
        <f t="shared" si="196"/>
        <v>28.809748</v>
      </c>
      <c r="AH163" s="57">
        <f t="shared" si="196"/>
        <v>18.4696443</v>
      </c>
      <c r="AI163" s="57">
        <f t="shared" si="196"/>
        <v>47.78937</v>
      </c>
      <c r="AJ163" s="57">
        <f t="shared" si="196"/>
        <v>56.40222344</v>
      </c>
      <c r="AK163" s="57">
        <f t="shared" si="196"/>
        <v>51.642212</v>
      </c>
      <c r="AL163" s="57">
        <f t="shared" si="196"/>
        <v>36.918971</v>
      </c>
      <c r="AM163" s="57">
        <f t="shared" si="196"/>
        <v>32.581709</v>
      </c>
      <c r="AN163" s="57">
        <f t="shared" si="196"/>
        <v>13.727667</v>
      </c>
      <c r="AO163" s="38"/>
      <c r="AP163" s="38"/>
      <c r="AQ163" s="38"/>
    </row>
    <row r="164" ht="12.75" customHeight="1">
      <c r="A164" s="15" t="s">
        <v>22</v>
      </c>
      <c r="B164" s="24">
        <v>2016.0</v>
      </c>
      <c r="C164" s="25">
        <v>0.0</v>
      </c>
      <c r="D164" s="26">
        <v>0.0</v>
      </c>
      <c r="E164" s="25">
        <v>2.0</v>
      </c>
      <c r="F164" s="26">
        <v>56000.0</v>
      </c>
      <c r="G164" s="25">
        <v>5.0</v>
      </c>
      <c r="H164" s="26">
        <v>1689325.0</v>
      </c>
      <c r="I164" s="25">
        <v>3.0</v>
      </c>
      <c r="J164" s="26">
        <v>1189000.0</v>
      </c>
      <c r="K164" s="25">
        <v>0.0</v>
      </c>
      <c r="L164" s="26">
        <v>0.0</v>
      </c>
      <c r="M164" s="25">
        <v>2.0</v>
      </c>
      <c r="N164" s="26">
        <v>437193.0</v>
      </c>
      <c r="O164" s="25">
        <v>0.0</v>
      </c>
      <c r="P164" s="26">
        <v>0.0</v>
      </c>
      <c r="Q164" s="25">
        <v>0.0</v>
      </c>
      <c r="R164" s="26">
        <v>0.0</v>
      </c>
      <c r="S164" s="29">
        <v>2.0</v>
      </c>
      <c r="T164" s="29">
        <v>3438101.0</v>
      </c>
      <c r="U164" s="30">
        <f t="shared" ref="U164:V164" si="197">SUM(C164+G164+I164+K164+M164+O164+Q164+S164+E164)</f>
        <v>14</v>
      </c>
      <c r="V164" s="31">
        <f t="shared" si="197"/>
        <v>6809619</v>
      </c>
      <c r="W164" s="51">
        <f>U164-'Non-Residential - New Const'!U151</f>
        <v>-23</v>
      </c>
      <c r="X164" s="52">
        <f>W164/'Non-Residential - New Const'!U151</f>
        <v>-0.6216216216</v>
      </c>
      <c r="Y164" s="53">
        <f>V164-'Non-Residential - New Const'!V151</f>
        <v>-20030764</v>
      </c>
      <c r="Z164" s="52">
        <f>Y164/'Non-Residential - New Const'!V151</f>
        <v>-0.7462920332</v>
      </c>
      <c r="AA164" s="53">
        <f t="shared" si="195"/>
        <v>-47740969.31</v>
      </c>
      <c r="AB164" s="38"/>
      <c r="AC164" s="4"/>
      <c r="AD164" s="4"/>
      <c r="AE164" s="4"/>
      <c r="AF164" s="4"/>
      <c r="AG164" s="4"/>
      <c r="AH164" s="4"/>
      <c r="AI164" s="4"/>
      <c r="AJ164" s="4"/>
      <c r="AK164" s="4"/>
      <c r="AL164" s="4"/>
      <c r="AM164" s="4"/>
      <c r="AN164" s="4"/>
      <c r="AO164" s="38"/>
      <c r="AP164" s="38"/>
      <c r="AQ164" s="38"/>
    </row>
    <row r="165" ht="12.75" customHeight="1">
      <c r="A165" s="15" t="s">
        <v>23</v>
      </c>
      <c r="B165" s="24">
        <v>2016.0</v>
      </c>
      <c r="C165" s="25">
        <v>1.0</v>
      </c>
      <c r="D165" s="26">
        <v>25000.0</v>
      </c>
      <c r="E165" s="25">
        <v>2.0</v>
      </c>
      <c r="F165" s="26">
        <v>283245.0</v>
      </c>
      <c r="G165" s="25">
        <v>10.0</v>
      </c>
      <c r="H165" s="26">
        <v>2306960.0</v>
      </c>
      <c r="I165" s="25">
        <v>6.0</v>
      </c>
      <c r="J165" s="26">
        <v>1175350.0</v>
      </c>
      <c r="K165" s="25">
        <v>0.0</v>
      </c>
      <c r="L165" s="26">
        <v>0.0</v>
      </c>
      <c r="M165" s="25">
        <v>1.0</v>
      </c>
      <c r="N165" s="26">
        <v>2244375.0</v>
      </c>
      <c r="O165" s="25">
        <v>0.0</v>
      </c>
      <c r="P165" s="26">
        <v>0.0</v>
      </c>
      <c r="Q165" s="25">
        <v>0.0</v>
      </c>
      <c r="R165" s="26">
        <v>0.0</v>
      </c>
      <c r="S165" s="29">
        <v>3.0</v>
      </c>
      <c r="T165" s="29">
        <v>2.2774818E7</v>
      </c>
      <c r="U165" s="30">
        <f t="shared" ref="U165:V165" si="198">SUM(C165+G165+I165+K165+M165+O165+Q165+S165+E165)</f>
        <v>23</v>
      </c>
      <c r="V165" s="31">
        <f t="shared" si="198"/>
        <v>28809748</v>
      </c>
      <c r="W165" s="51">
        <f>U165-'Non-Residential - New Const'!U152</f>
        <v>-18</v>
      </c>
      <c r="X165" s="52">
        <f>W165/'Non-Residential - New Const'!U152</f>
        <v>-0.4390243902</v>
      </c>
      <c r="Y165" s="53">
        <f>V165-'Non-Residential - New Const'!V152</f>
        <v>5920448</v>
      </c>
      <c r="Z165" s="52">
        <f>Y165/'Non-Residential - New Const'!V152</f>
        <v>0.2586557038</v>
      </c>
      <c r="AA165" s="53">
        <f t="shared" si="195"/>
        <v>-41820521.31</v>
      </c>
      <c r="AB165" s="38"/>
      <c r="AC165" s="4"/>
      <c r="AD165" s="4"/>
      <c r="AE165" s="4"/>
      <c r="AF165" s="4"/>
      <c r="AG165" s="4"/>
      <c r="AH165" s="4"/>
      <c r="AI165" s="4"/>
      <c r="AJ165" s="4"/>
      <c r="AK165" s="4"/>
      <c r="AL165" s="4"/>
      <c r="AM165" s="4"/>
      <c r="AN165" s="4"/>
      <c r="AO165" s="38"/>
      <c r="AP165" s="38"/>
      <c r="AQ165" s="38"/>
    </row>
    <row r="166" ht="12.75" customHeight="1">
      <c r="A166" s="15" t="s">
        <v>32</v>
      </c>
      <c r="B166" s="24">
        <v>2016.0</v>
      </c>
      <c r="C166" s="25">
        <v>0.0</v>
      </c>
      <c r="D166" s="26">
        <v>0.0</v>
      </c>
      <c r="E166" s="25">
        <v>0.0</v>
      </c>
      <c r="F166" s="26">
        <v>0.0</v>
      </c>
      <c r="G166" s="25">
        <v>9.0</v>
      </c>
      <c r="H166" s="26">
        <v>6551456.0</v>
      </c>
      <c r="I166" s="25">
        <v>17.0</v>
      </c>
      <c r="J166" s="26">
        <v>1.02073133E7</v>
      </c>
      <c r="K166" s="25">
        <v>0.0</v>
      </c>
      <c r="L166" s="26">
        <v>0.0</v>
      </c>
      <c r="M166" s="25">
        <v>4.0</v>
      </c>
      <c r="N166" s="26">
        <v>207452.0</v>
      </c>
      <c r="O166" s="25">
        <v>0.0</v>
      </c>
      <c r="P166" s="26">
        <v>0.0</v>
      </c>
      <c r="Q166" s="25">
        <v>0.0</v>
      </c>
      <c r="R166" s="26">
        <v>0.0</v>
      </c>
      <c r="S166" s="29">
        <v>3.0</v>
      </c>
      <c r="T166" s="29">
        <v>1503423.0</v>
      </c>
      <c r="U166" s="30">
        <f t="shared" ref="U166:V166" si="199">SUM(C166+G166+I166+K166+M166+O166+Q166+S166+E166)</f>
        <v>33</v>
      </c>
      <c r="V166" s="31">
        <f t="shared" si="199"/>
        <v>18469644.3</v>
      </c>
      <c r="W166" s="51">
        <f>U166-'Non-Residential - New Const'!U153</f>
        <v>-5</v>
      </c>
      <c r="X166" s="52">
        <f>W166/'Non-Residential - New Const'!U153</f>
        <v>-0.1315789474</v>
      </c>
      <c r="Y166" s="53">
        <f>V166-'Non-Residential - New Const'!V153</f>
        <v>-23418494.7</v>
      </c>
      <c r="Z166" s="52">
        <f>Y166/'Non-Residential - New Const'!V153</f>
        <v>-0.5590722161</v>
      </c>
      <c r="AA166" s="53">
        <f t="shared" si="195"/>
        <v>-65239016.01</v>
      </c>
      <c r="AB166" s="38"/>
      <c r="AC166" s="4"/>
      <c r="AD166" s="4"/>
      <c r="AE166" s="4"/>
      <c r="AF166" s="4"/>
      <c r="AG166" s="4"/>
      <c r="AH166" s="4"/>
      <c r="AI166" s="4"/>
      <c r="AJ166" s="4"/>
      <c r="AK166" s="4"/>
      <c r="AL166" s="4"/>
      <c r="AM166" s="4"/>
      <c r="AN166" s="4"/>
      <c r="AO166" s="38"/>
      <c r="AP166" s="38"/>
      <c r="AQ166" s="38"/>
    </row>
    <row r="167" ht="12.75" customHeight="1">
      <c r="A167" s="15" t="s">
        <v>25</v>
      </c>
      <c r="B167" s="24">
        <v>2016.0</v>
      </c>
      <c r="C167" s="25">
        <v>7.0</v>
      </c>
      <c r="D167" s="26">
        <v>1237800.0</v>
      </c>
      <c r="E167" s="25">
        <v>7.0</v>
      </c>
      <c r="F167" s="26">
        <v>1.0467E7</v>
      </c>
      <c r="G167" s="25">
        <v>11.0</v>
      </c>
      <c r="H167" s="26">
        <v>3247573.0</v>
      </c>
      <c r="I167" s="25">
        <v>11.0</v>
      </c>
      <c r="J167" s="26">
        <v>2.4817761E7</v>
      </c>
      <c r="K167" s="25">
        <v>0.0</v>
      </c>
      <c r="L167" s="26">
        <v>0.0</v>
      </c>
      <c r="M167" s="25">
        <v>3.0</v>
      </c>
      <c r="N167" s="26">
        <v>192350.0</v>
      </c>
      <c r="O167" s="25">
        <v>0.0</v>
      </c>
      <c r="P167" s="26">
        <v>0.0</v>
      </c>
      <c r="Q167" s="25">
        <v>0.0</v>
      </c>
      <c r="R167" s="26">
        <v>0.0</v>
      </c>
      <c r="S167" s="29">
        <v>4.0</v>
      </c>
      <c r="T167" s="29">
        <v>7826886.0</v>
      </c>
      <c r="U167" s="30">
        <f t="shared" ref="U167:V167" si="200">SUM(C167+G167+I167+K167+M167+O167+Q167+S167+E167)</f>
        <v>43</v>
      </c>
      <c r="V167" s="31">
        <f t="shared" si="200"/>
        <v>47789370</v>
      </c>
      <c r="W167" s="51">
        <f>U167-'Non-Residential - New Const'!U154</f>
        <v>6</v>
      </c>
      <c r="X167" s="52">
        <f>W167/'Non-Residential - New Const'!U154</f>
        <v>0.1621621622</v>
      </c>
      <c r="Y167" s="53">
        <f>V167-'Non-Residential - New Const'!V154</f>
        <v>33799194</v>
      </c>
      <c r="Z167" s="52">
        <f>Y167/'Non-Residential - New Const'!V154</f>
        <v>2.415923431</v>
      </c>
      <c r="AA167" s="53">
        <f t="shared" si="195"/>
        <v>-31439822.01</v>
      </c>
      <c r="AB167" s="38"/>
      <c r="AC167" s="4"/>
      <c r="AD167" s="4"/>
      <c r="AE167" s="4"/>
      <c r="AF167" s="4"/>
      <c r="AG167" s="4"/>
      <c r="AH167" s="4"/>
      <c r="AI167" s="4"/>
      <c r="AJ167" s="4"/>
      <c r="AK167" s="4"/>
      <c r="AL167" s="4"/>
      <c r="AM167" s="4"/>
      <c r="AN167" s="4"/>
      <c r="AO167" s="38"/>
      <c r="AP167" s="38"/>
      <c r="AQ167" s="38"/>
    </row>
    <row r="168" ht="12.75" customHeight="1">
      <c r="A168" s="15" t="s">
        <v>26</v>
      </c>
      <c r="B168" s="24">
        <v>2016.0</v>
      </c>
      <c r="C168" s="25">
        <v>0.0</v>
      </c>
      <c r="D168" s="26">
        <v>0.0</v>
      </c>
      <c r="E168" s="25">
        <v>0.0</v>
      </c>
      <c r="F168" s="26">
        <v>0.0</v>
      </c>
      <c r="G168" s="25">
        <v>15.0</v>
      </c>
      <c r="H168" s="26">
        <v>1.3812467E7</v>
      </c>
      <c r="I168" s="25">
        <v>13.0</v>
      </c>
      <c r="J168" s="26">
        <v>2.981567744E7</v>
      </c>
      <c r="K168" s="25">
        <v>0.0</v>
      </c>
      <c r="L168" s="26">
        <v>0.0</v>
      </c>
      <c r="M168" s="25">
        <v>4.0</v>
      </c>
      <c r="N168" s="26">
        <v>741840.0</v>
      </c>
      <c r="O168" s="25">
        <v>0.0</v>
      </c>
      <c r="P168" s="26">
        <v>0.0</v>
      </c>
      <c r="Q168" s="25">
        <v>0.0</v>
      </c>
      <c r="R168" s="26">
        <v>0.0</v>
      </c>
      <c r="S168" s="29">
        <v>2.0</v>
      </c>
      <c r="T168" s="29">
        <v>1.2032239E7</v>
      </c>
      <c r="U168" s="30">
        <f t="shared" ref="U168:V168" si="201">SUM(C168+G168+I168+K168+M168+O168+Q168+S168+E168)</f>
        <v>34</v>
      </c>
      <c r="V168" s="31">
        <f t="shared" si="201"/>
        <v>56402223.44</v>
      </c>
      <c r="W168" s="51">
        <f>U168-'Non-Residential - New Const'!U155</f>
        <v>-20</v>
      </c>
      <c r="X168" s="52">
        <f>W168/'Non-Residential - New Const'!U155</f>
        <v>-0.3703703704</v>
      </c>
      <c r="Y168" s="53">
        <f>V168-'Non-Residential - New Const'!V155</f>
        <v>27048599.44</v>
      </c>
      <c r="Z168" s="52">
        <f>Y168/'Non-Residential - New Const'!V155</f>
        <v>0.9214739359</v>
      </c>
      <c r="AA168" s="53">
        <f t="shared" si="195"/>
        <v>-4391222.57</v>
      </c>
      <c r="AB168" s="38"/>
      <c r="AC168" s="4"/>
      <c r="AD168" s="4"/>
      <c r="AE168" s="4"/>
      <c r="AF168" s="4"/>
      <c r="AG168" s="4"/>
      <c r="AH168" s="4"/>
      <c r="AI168" s="4"/>
      <c r="AJ168" s="4"/>
      <c r="AK168" s="4"/>
      <c r="AL168" s="4"/>
      <c r="AM168" s="4"/>
      <c r="AN168" s="4"/>
      <c r="AO168" s="38"/>
      <c r="AP168" s="38"/>
      <c r="AQ168" s="38"/>
    </row>
    <row r="169" ht="12.75" customHeight="1">
      <c r="A169" s="15" t="s">
        <v>27</v>
      </c>
      <c r="B169" s="24">
        <v>2016.0</v>
      </c>
      <c r="C169" s="25">
        <v>2.0</v>
      </c>
      <c r="D169" s="26">
        <v>772000.0</v>
      </c>
      <c r="E169" s="25">
        <v>0.0</v>
      </c>
      <c r="F169" s="26">
        <v>0.0</v>
      </c>
      <c r="G169" s="25">
        <v>12.0</v>
      </c>
      <c r="H169" s="26">
        <v>2.2893193E7</v>
      </c>
      <c r="I169" s="25">
        <v>8.0</v>
      </c>
      <c r="J169" s="26">
        <v>1.7303567E7</v>
      </c>
      <c r="K169" s="25">
        <v>0.0</v>
      </c>
      <c r="L169" s="26">
        <v>0.0</v>
      </c>
      <c r="M169" s="25">
        <v>3.0</v>
      </c>
      <c r="N169" s="26">
        <v>134736.0</v>
      </c>
      <c r="O169" s="25">
        <v>0.0</v>
      </c>
      <c r="P169" s="26">
        <v>0.0</v>
      </c>
      <c r="Q169" s="25">
        <v>0.0</v>
      </c>
      <c r="R169" s="26">
        <v>0.0</v>
      </c>
      <c r="S169" s="29">
        <v>2.0</v>
      </c>
      <c r="T169" s="29">
        <v>1.0538716E7</v>
      </c>
      <c r="U169" s="30">
        <f t="shared" ref="U169:V169" si="202">SUM(C169+G169+I169+K169+M169+O169+Q169+S169+E169)</f>
        <v>27</v>
      </c>
      <c r="V169" s="31">
        <f t="shared" si="202"/>
        <v>51642212</v>
      </c>
      <c r="W169" s="51">
        <f>U169-'Non-Residential - New Const'!U156</f>
        <v>-45</v>
      </c>
      <c r="X169" s="52">
        <f>W169/'Non-Residential - New Const'!U156</f>
        <v>-0.625</v>
      </c>
      <c r="Y169" s="53">
        <f>V169-'Non-Residential - New Const'!V156</f>
        <v>-7700472</v>
      </c>
      <c r="Z169" s="52">
        <f>Y169/'Non-Residential - New Const'!V156</f>
        <v>-0.1297627859</v>
      </c>
      <c r="AA169" s="53">
        <f t="shared" si="195"/>
        <v>-12091694.57</v>
      </c>
      <c r="AB169" s="38"/>
      <c r="AC169" s="4"/>
      <c r="AD169" s="4"/>
      <c r="AE169" s="4"/>
      <c r="AF169" s="4"/>
      <c r="AG169" s="4"/>
      <c r="AH169" s="4"/>
      <c r="AI169" s="4"/>
      <c r="AJ169" s="4"/>
      <c r="AK169" s="4"/>
      <c r="AL169" s="4"/>
      <c r="AM169" s="4"/>
      <c r="AN169" s="4"/>
      <c r="AO169" s="38"/>
      <c r="AP169" s="38"/>
      <c r="AQ169" s="38"/>
    </row>
    <row r="170" ht="12.75" customHeight="1">
      <c r="A170" s="15" t="s">
        <v>28</v>
      </c>
      <c r="B170" s="24">
        <v>2016.0</v>
      </c>
      <c r="C170" s="25">
        <v>0.0</v>
      </c>
      <c r="D170" s="26">
        <v>0.0</v>
      </c>
      <c r="E170" s="25">
        <v>0.0</v>
      </c>
      <c r="F170" s="26">
        <v>0.0</v>
      </c>
      <c r="G170" s="25">
        <v>14.0</v>
      </c>
      <c r="H170" s="26">
        <v>2.8837156E7</v>
      </c>
      <c r="I170" s="25">
        <v>3.0</v>
      </c>
      <c r="J170" s="26">
        <v>2616472.0</v>
      </c>
      <c r="K170" s="25">
        <v>0.0</v>
      </c>
      <c r="L170" s="26">
        <v>0.0</v>
      </c>
      <c r="M170" s="25">
        <v>0.0</v>
      </c>
      <c r="N170" s="26">
        <v>0.0</v>
      </c>
      <c r="O170" s="25">
        <v>0.0</v>
      </c>
      <c r="P170" s="26">
        <v>0.0</v>
      </c>
      <c r="Q170" s="25">
        <v>0.0</v>
      </c>
      <c r="R170" s="26">
        <v>0.0</v>
      </c>
      <c r="S170" s="29">
        <v>3.0</v>
      </c>
      <c r="T170" s="29">
        <v>5465343.0</v>
      </c>
      <c r="U170" s="30">
        <f t="shared" ref="U170:V170" si="203">SUM(C170+G170+I170+K170+M170+O170+Q170+S170+E170)</f>
        <v>20</v>
      </c>
      <c r="V170" s="31">
        <f t="shared" si="203"/>
        <v>36918971</v>
      </c>
      <c r="W170" s="51">
        <f>U170-'Non-Residential - New Const'!U157</f>
        <v>-24</v>
      </c>
      <c r="X170" s="52">
        <f>W170/'Non-Residential - New Const'!U157</f>
        <v>-0.5454545455</v>
      </c>
      <c r="Y170" s="53">
        <f>V170-'Non-Residential - New Const'!V157</f>
        <v>-4304470</v>
      </c>
      <c r="Z170" s="52">
        <f>Y170/'Non-Residential - New Const'!V157</f>
        <v>-0.1044180179</v>
      </c>
      <c r="AA170" s="53">
        <f t="shared" si="195"/>
        <v>-16396164.57</v>
      </c>
      <c r="AB170" s="38"/>
      <c r="AC170" s="4"/>
      <c r="AD170" s="4"/>
      <c r="AE170" s="4"/>
      <c r="AF170" s="4"/>
      <c r="AG170" s="4"/>
      <c r="AH170" s="4"/>
      <c r="AI170" s="4"/>
      <c r="AJ170" s="4"/>
      <c r="AK170" s="4"/>
      <c r="AL170" s="4"/>
      <c r="AM170" s="4"/>
      <c r="AN170" s="4"/>
      <c r="AO170" s="38"/>
      <c r="AP170" s="38"/>
      <c r="AQ170" s="38"/>
    </row>
    <row r="171" ht="12.75" customHeight="1">
      <c r="A171" s="15" t="s">
        <v>29</v>
      </c>
      <c r="B171" s="24">
        <v>2016.0</v>
      </c>
      <c r="C171" s="25">
        <v>0.0</v>
      </c>
      <c r="D171" s="26">
        <v>0.0</v>
      </c>
      <c r="E171" s="25">
        <v>2.0</v>
      </c>
      <c r="F171" s="26">
        <v>304700.0</v>
      </c>
      <c r="G171" s="25">
        <v>23.0</v>
      </c>
      <c r="H171" s="26">
        <v>2.5517694E7</v>
      </c>
      <c r="I171" s="25">
        <v>7.0</v>
      </c>
      <c r="J171" s="26">
        <v>6110865.0</v>
      </c>
      <c r="K171" s="25">
        <v>0.0</v>
      </c>
      <c r="L171" s="26">
        <v>0.0</v>
      </c>
      <c r="M171" s="25">
        <v>6.0</v>
      </c>
      <c r="N171" s="26">
        <v>648450.0</v>
      </c>
      <c r="O171" s="25">
        <v>0.0</v>
      </c>
      <c r="P171" s="26">
        <v>0.0</v>
      </c>
      <c r="Q171" s="25">
        <v>0.0</v>
      </c>
      <c r="R171" s="26">
        <v>0.0</v>
      </c>
      <c r="S171" s="29">
        <v>0.0</v>
      </c>
      <c r="T171" s="29">
        <v>0.0</v>
      </c>
      <c r="U171" s="30">
        <f t="shared" ref="U171:V171" si="204">SUM(C171+G171+I171+K171+M171+O171+Q171+S171+E171)</f>
        <v>38</v>
      </c>
      <c r="V171" s="31">
        <f t="shared" si="204"/>
        <v>32581709</v>
      </c>
      <c r="W171" s="51">
        <f>U171-'Non-Residential - New Const'!U158</f>
        <v>18</v>
      </c>
      <c r="X171" s="52">
        <f>W171/'Non-Residential - New Const'!U158</f>
        <v>0.9</v>
      </c>
      <c r="Y171" s="53">
        <f>V171-'Non-Residential - New Const'!V158</f>
        <v>23241501</v>
      </c>
      <c r="Z171" s="52">
        <f>Y171/'Non-Residential - New Const'!V158</f>
        <v>2.48832799</v>
      </c>
      <c r="AA171" s="53">
        <f t="shared" si="195"/>
        <v>6845336.43</v>
      </c>
      <c r="AB171" s="38"/>
      <c r="AC171" s="4"/>
      <c r="AD171" s="4"/>
      <c r="AE171" s="4"/>
      <c r="AF171" s="4"/>
      <c r="AG171" s="4"/>
      <c r="AH171" s="4"/>
      <c r="AI171" s="4"/>
      <c r="AJ171" s="4"/>
      <c r="AK171" s="4"/>
      <c r="AL171" s="4"/>
      <c r="AM171" s="4"/>
      <c r="AN171" s="4"/>
      <c r="AO171" s="38"/>
      <c r="AP171" s="38"/>
      <c r="AQ171" s="38"/>
    </row>
    <row r="172" ht="12.75" customHeight="1">
      <c r="A172" s="15" t="s">
        <v>30</v>
      </c>
      <c r="B172" s="24">
        <v>2016.0</v>
      </c>
      <c r="C172" s="25">
        <v>0.0</v>
      </c>
      <c r="D172" s="26">
        <v>0.0</v>
      </c>
      <c r="E172" s="25">
        <v>0.0</v>
      </c>
      <c r="F172" s="26">
        <v>0.0</v>
      </c>
      <c r="G172" s="25">
        <v>4.0</v>
      </c>
      <c r="H172" s="26">
        <v>1.1138545E7</v>
      </c>
      <c r="I172" s="25">
        <v>9.0</v>
      </c>
      <c r="J172" s="26">
        <v>2119066.0</v>
      </c>
      <c r="K172" s="25">
        <v>0.0</v>
      </c>
      <c r="L172" s="26">
        <v>0.0</v>
      </c>
      <c r="M172" s="25">
        <v>3.0</v>
      </c>
      <c r="N172" s="26">
        <v>445056.0</v>
      </c>
      <c r="O172" s="25">
        <v>0.0</v>
      </c>
      <c r="P172" s="26">
        <v>0.0</v>
      </c>
      <c r="Q172" s="25">
        <v>0.0</v>
      </c>
      <c r="R172" s="26">
        <v>0.0</v>
      </c>
      <c r="S172" s="29">
        <v>1.0</v>
      </c>
      <c r="T172" s="29">
        <v>25000.0</v>
      </c>
      <c r="U172" s="30">
        <f t="shared" ref="U172:V172" si="205">SUM(C172+G172+I172+K172+M172+O172+Q172+S172+E172)</f>
        <v>17</v>
      </c>
      <c r="V172" s="31">
        <f t="shared" si="205"/>
        <v>13727667</v>
      </c>
      <c r="W172" s="51">
        <f>U172-'Non-Residential - New Const'!U159</f>
        <v>2</v>
      </c>
      <c r="X172" s="52">
        <f>W172/'Non-Residential - New Const'!U159</f>
        <v>0.1333333333</v>
      </c>
      <c r="Y172" s="53">
        <f>V172-'Non-Residential - New Const'!V159</f>
        <v>3937143</v>
      </c>
      <c r="Z172" s="52">
        <f>Y172/'Non-Residential - New Const'!V159</f>
        <v>0.4021381287</v>
      </c>
      <c r="AA172" s="53">
        <f t="shared" si="195"/>
        <v>10782479.43</v>
      </c>
      <c r="AB172" s="38"/>
      <c r="AC172" s="4"/>
      <c r="AD172" s="4"/>
      <c r="AE172" s="4"/>
      <c r="AF172" s="4"/>
      <c r="AG172" s="4"/>
      <c r="AH172" s="4"/>
      <c r="AI172" s="4"/>
      <c r="AJ172" s="4"/>
      <c r="AK172" s="4"/>
      <c r="AL172" s="4"/>
      <c r="AM172" s="4"/>
      <c r="AN172" s="4"/>
      <c r="AO172" s="38"/>
      <c r="AP172" s="38"/>
      <c r="AQ172" s="38"/>
    </row>
    <row r="173" ht="12.75" customHeight="1">
      <c r="A173" s="23" t="s">
        <v>31</v>
      </c>
      <c r="B173" s="40">
        <v>2016.0</v>
      </c>
      <c r="C173" s="41">
        <f t="shared" ref="C173:W173" si="206">SUM(C161:C172)</f>
        <v>13</v>
      </c>
      <c r="D173" s="42">
        <f t="shared" si="206"/>
        <v>2319800</v>
      </c>
      <c r="E173" s="41">
        <f t="shared" si="206"/>
        <v>16</v>
      </c>
      <c r="F173" s="42">
        <f t="shared" si="206"/>
        <v>11233945</v>
      </c>
      <c r="G173" s="41">
        <f t="shared" si="206"/>
        <v>126</v>
      </c>
      <c r="H173" s="42">
        <f t="shared" si="206"/>
        <v>164436073</v>
      </c>
      <c r="I173" s="41">
        <f t="shared" si="206"/>
        <v>92</v>
      </c>
      <c r="J173" s="42">
        <f t="shared" si="206"/>
        <v>132152511.4</v>
      </c>
      <c r="K173" s="41">
        <f t="shared" si="206"/>
        <v>0</v>
      </c>
      <c r="L173" s="42">
        <f t="shared" si="206"/>
        <v>0</v>
      </c>
      <c r="M173" s="41">
        <f t="shared" si="206"/>
        <v>30</v>
      </c>
      <c r="N173" s="42">
        <f t="shared" si="206"/>
        <v>5515512</v>
      </c>
      <c r="O173" s="41">
        <f t="shared" si="206"/>
        <v>0</v>
      </c>
      <c r="P173" s="42">
        <f t="shared" si="206"/>
        <v>0</v>
      </c>
      <c r="Q173" s="41">
        <f t="shared" si="206"/>
        <v>0</v>
      </c>
      <c r="R173" s="42">
        <f t="shared" si="206"/>
        <v>0</v>
      </c>
      <c r="S173" s="45">
        <f t="shared" si="206"/>
        <v>23</v>
      </c>
      <c r="T173" s="45">
        <f t="shared" si="206"/>
        <v>70321558</v>
      </c>
      <c r="U173" s="46">
        <f t="shared" si="206"/>
        <v>300</v>
      </c>
      <c r="V173" s="47">
        <f t="shared" si="206"/>
        <v>385979399.4</v>
      </c>
      <c r="W173" s="54">
        <f t="shared" si="206"/>
        <v>-124</v>
      </c>
      <c r="X173" s="55">
        <f>W173/'Non-Residential - New Const'!U160</f>
        <v>-0.2924528302</v>
      </c>
      <c r="Y173" s="56">
        <f>SUM(Y161:Y172)</f>
        <v>10782479.43</v>
      </c>
      <c r="Z173" s="55">
        <f>Y173/'Non-Residential - New Const'!V160</f>
        <v>0.02873818748</v>
      </c>
      <c r="AA173" s="56">
        <f t="shared" ref="AA173:AA174" si="208">Y173</f>
        <v>10782479.43</v>
      </c>
      <c r="AB173" s="38"/>
      <c r="AC173" s="15"/>
      <c r="AD173" s="15"/>
      <c r="AE173" s="15"/>
      <c r="AF173" s="15"/>
      <c r="AG173" s="15"/>
      <c r="AH173" s="15"/>
      <c r="AI173" s="15"/>
      <c r="AJ173" s="15"/>
      <c r="AK173" s="15"/>
      <c r="AL173" s="15"/>
      <c r="AM173" s="15"/>
      <c r="AN173" s="15"/>
      <c r="AO173" s="38"/>
      <c r="AP173" s="38"/>
      <c r="AQ173" s="38"/>
    </row>
    <row r="174" ht="12.75" customHeight="1">
      <c r="A174" s="15" t="s">
        <v>19</v>
      </c>
      <c r="B174" s="24">
        <v>2017.0</v>
      </c>
      <c r="C174" s="25">
        <v>0.0</v>
      </c>
      <c r="D174" s="26">
        <v>0.0</v>
      </c>
      <c r="E174" s="25">
        <v>0.0</v>
      </c>
      <c r="F174" s="26">
        <v>0.0</v>
      </c>
      <c r="G174" s="25">
        <v>12.0</v>
      </c>
      <c r="H174" s="26">
        <v>1936720.0</v>
      </c>
      <c r="I174" s="25">
        <v>5.0</v>
      </c>
      <c r="J174" s="26">
        <v>406000.0</v>
      </c>
      <c r="K174" s="25">
        <v>0.0</v>
      </c>
      <c r="L174" s="26">
        <v>0.0</v>
      </c>
      <c r="M174" s="25">
        <v>1.0</v>
      </c>
      <c r="N174" s="26">
        <v>46536.0</v>
      </c>
      <c r="O174" s="25">
        <v>0.0</v>
      </c>
      <c r="P174" s="26">
        <v>0.0</v>
      </c>
      <c r="Q174" s="25">
        <v>0.0</v>
      </c>
      <c r="R174" s="26">
        <v>0.0</v>
      </c>
      <c r="S174" s="29">
        <v>6.0</v>
      </c>
      <c r="T174" s="29">
        <v>1116679.0</v>
      </c>
      <c r="U174" s="30">
        <f t="shared" ref="U174:V174" si="207">SUM(C174+G174+I174+K174+M174+O174+Q174+S174+E174)</f>
        <v>24</v>
      </c>
      <c r="V174" s="31">
        <f t="shared" si="207"/>
        <v>3505935</v>
      </c>
      <c r="W174" s="51">
        <f>U174-'Non-Residential - New Const'!U161</f>
        <v>12</v>
      </c>
      <c r="X174" s="52">
        <f>W174/'Non-Residential - New Const'!U161</f>
        <v>1</v>
      </c>
      <c r="Y174" s="53">
        <f>V174-'Non-Residential - New Const'!V161</f>
        <v>-17540318.69</v>
      </c>
      <c r="Z174" s="52">
        <f>Y174/'Non-Residential - New Const'!V161</f>
        <v>-0.8334176214</v>
      </c>
      <c r="AA174" s="53">
        <f t="shared" si="208"/>
        <v>-17540318.69</v>
      </c>
      <c r="AB174" s="38"/>
      <c r="AC174" s="37">
        <f t="array" ref="AC174:AN175">TRANSPOSE(U174:V185)</f>
        <v>24</v>
      </c>
      <c r="AD174" s="37">
        <v>22.0</v>
      </c>
      <c r="AE174" s="37">
        <v>18.0</v>
      </c>
      <c r="AF174" s="37">
        <v>22.0</v>
      </c>
      <c r="AG174" s="37">
        <v>62.0</v>
      </c>
      <c r="AH174" s="37">
        <v>55.0</v>
      </c>
      <c r="AI174" s="37">
        <v>45.0</v>
      </c>
      <c r="AJ174" s="37">
        <v>17.0</v>
      </c>
      <c r="AK174" s="37">
        <v>32.0</v>
      </c>
      <c r="AL174" s="37">
        <v>33.0</v>
      </c>
      <c r="AM174" s="37">
        <v>24.0</v>
      </c>
      <c r="AN174" s="37">
        <v>15.0</v>
      </c>
      <c r="AO174" s="38"/>
      <c r="AP174" s="38"/>
      <c r="AQ174" s="38"/>
    </row>
    <row r="175" ht="12.75" customHeight="1">
      <c r="A175" s="15" t="s">
        <v>20</v>
      </c>
      <c r="B175" s="24">
        <v>2017.0</v>
      </c>
      <c r="C175" s="25">
        <v>1.0</v>
      </c>
      <c r="D175" s="26">
        <v>87780.0</v>
      </c>
      <c r="E175" s="25">
        <v>0.0</v>
      </c>
      <c r="F175" s="26">
        <v>0.0</v>
      </c>
      <c r="G175" s="25">
        <v>13.0</v>
      </c>
      <c r="H175" s="26">
        <v>6790451.0</v>
      </c>
      <c r="I175" s="25">
        <v>2.0</v>
      </c>
      <c r="J175" s="26">
        <v>2648293.0</v>
      </c>
      <c r="K175" s="25">
        <v>0.0</v>
      </c>
      <c r="L175" s="26">
        <v>0.0</v>
      </c>
      <c r="M175" s="25">
        <v>1.0</v>
      </c>
      <c r="N175" s="26">
        <v>1927800.0</v>
      </c>
      <c r="O175" s="25">
        <v>0.0</v>
      </c>
      <c r="P175" s="26">
        <v>0.0</v>
      </c>
      <c r="Q175" s="25">
        <v>0.0</v>
      </c>
      <c r="R175" s="26">
        <v>0.0</v>
      </c>
      <c r="S175" s="29">
        <v>5.0</v>
      </c>
      <c r="T175" s="29">
        <v>1249990.0</v>
      </c>
      <c r="U175" s="30">
        <f t="shared" ref="U175:V175" si="209">SUM(C175+G175+I175+K175+M175+O175+Q175+S175+E175)</f>
        <v>22</v>
      </c>
      <c r="V175" s="31">
        <f t="shared" si="209"/>
        <v>12704314</v>
      </c>
      <c r="W175" s="51">
        <f>U175-'Non-Residential - New Const'!U162</f>
        <v>6</v>
      </c>
      <c r="X175" s="52">
        <f>W175/'Non-Residential - New Const'!U162</f>
        <v>0.375</v>
      </c>
      <c r="Y175" s="53">
        <f>V175-'Non-Residential - New Const'!V162</f>
        <v>-16243970</v>
      </c>
      <c r="Z175" s="52">
        <f>Y175/'Non-Residential - New Const'!V162</f>
        <v>-0.561137579</v>
      </c>
      <c r="AA175" s="53">
        <f t="shared" ref="AA175:AA185" si="211">AA174+Y175</f>
        <v>-33784288.69</v>
      </c>
      <c r="AB175" s="38"/>
      <c r="AC175" s="37">
        <v>3505935.0</v>
      </c>
      <c r="AD175" s="37">
        <v>1.2704314E7</v>
      </c>
      <c r="AE175" s="37">
        <v>8879716.02</v>
      </c>
      <c r="AF175" s="37">
        <v>3.1627957E7</v>
      </c>
      <c r="AG175" s="37">
        <v>3.696763988E7</v>
      </c>
      <c r="AH175" s="37">
        <v>3.9722039492E8</v>
      </c>
      <c r="AI175" s="37">
        <v>2.142361479E7</v>
      </c>
      <c r="AJ175" s="37">
        <v>3.81456014E7</v>
      </c>
      <c r="AK175" s="37">
        <v>3.189683E7</v>
      </c>
      <c r="AL175" s="37">
        <v>1.600108844E8</v>
      </c>
      <c r="AM175" s="37">
        <v>1.32145217E8</v>
      </c>
      <c r="AN175" s="37">
        <v>1.41101408E8</v>
      </c>
      <c r="AO175" s="38"/>
      <c r="AP175" s="38"/>
      <c r="AQ175" s="38"/>
    </row>
    <row r="176" ht="12.75" customHeight="1">
      <c r="A176" s="15" t="s">
        <v>21</v>
      </c>
      <c r="B176" s="24">
        <v>2017.0</v>
      </c>
      <c r="C176" s="25">
        <v>0.0</v>
      </c>
      <c r="D176" s="26">
        <v>0.0</v>
      </c>
      <c r="E176" s="25">
        <v>0.0</v>
      </c>
      <c r="F176" s="26">
        <v>0.0</v>
      </c>
      <c r="G176" s="25">
        <v>1.0</v>
      </c>
      <c r="H176" s="26">
        <v>281160.0</v>
      </c>
      <c r="I176" s="25">
        <v>13.0</v>
      </c>
      <c r="J176" s="26">
        <v>3396856.02</v>
      </c>
      <c r="K176" s="25">
        <v>0.0</v>
      </c>
      <c r="L176" s="26">
        <v>0.0</v>
      </c>
      <c r="M176" s="25">
        <v>1.0</v>
      </c>
      <c r="N176" s="26">
        <v>245700.0</v>
      </c>
      <c r="O176" s="25">
        <v>0.0</v>
      </c>
      <c r="P176" s="26">
        <v>0.0</v>
      </c>
      <c r="Q176" s="25">
        <v>2.0</v>
      </c>
      <c r="R176" s="26">
        <v>4685000.0</v>
      </c>
      <c r="S176" s="29">
        <v>1.0</v>
      </c>
      <c r="T176" s="29">
        <v>271000.0</v>
      </c>
      <c r="U176" s="30">
        <f t="shared" ref="U176:V176" si="210">SUM(C176+G176+I176+K176+M176+O176+Q176+S176+E176)</f>
        <v>18</v>
      </c>
      <c r="V176" s="31">
        <f t="shared" si="210"/>
        <v>8879716.02</v>
      </c>
      <c r="W176" s="51">
        <f>U176-'Non-Residential - New Const'!U163</f>
        <v>-5</v>
      </c>
      <c r="X176" s="52">
        <f>W176/'Non-Residential - New Const'!U163</f>
        <v>-0.2173913043</v>
      </c>
      <c r="Y176" s="53">
        <f>V176-'Non-Residential - New Const'!V163</f>
        <v>-33953981.98</v>
      </c>
      <c r="Z176" s="52">
        <f>Y176/'Non-Residential - New Const'!V163</f>
        <v>-0.7926932197</v>
      </c>
      <c r="AA176" s="53">
        <f t="shared" si="211"/>
        <v>-67738270.67</v>
      </c>
      <c r="AB176" s="38"/>
      <c r="AC176" s="57">
        <f t="shared" ref="AC176:AN176" si="212">AC175/$AC$138</f>
        <v>3.505935</v>
      </c>
      <c r="AD176" s="57">
        <f t="shared" si="212"/>
        <v>12.704314</v>
      </c>
      <c r="AE176" s="57">
        <f t="shared" si="212"/>
        <v>8.87971602</v>
      </c>
      <c r="AF176" s="57">
        <f t="shared" si="212"/>
        <v>31.627957</v>
      </c>
      <c r="AG176" s="57">
        <f t="shared" si="212"/>
        <v>36.96763988</v>
      </c>
      <c r="AH176" s="57">
        <f t="shared" si="212"/>
        <v>397.2203949</v>
      </c>
      <c r="AI176" s="57">
        <f t="shared" si="212"/>
        <v>21.42361479</v>
      </c>
      <c r="AJ176" s="57">
        <f t="shared" si="212"/>
        <v>38.1456014</v>
      </c>
      <c r="AK176" s="57">
        <f t="shared" si="212"/>
        <v>31.89683</v>
      </c>
      <c r="AL176" s="57">
        <f t="shared" si="212"/>
        <v>160.0108844</v>
      </c>
      <c r="AM176" s="57">
        <f t="shared" si="212"/>
        <v>132.145217</v>
      </c>
      <c r="AN176" s="57">
        <f t="shared" si="212"/>
        <v>141.101408</v>
      </c>
      <c r="AO176" s="38"/>
      <c r="AP176" s="38"/>
      <c r="AQ176" s="38"/>
    </row>
    <row r="177" ht="12.75" customHeight="1">
      <c r="A177" s="15" t="s">
        <v>22</v>
      </c>
      <c r="B177" s="24">
        <v>2017.0</v>
      </c>
      <c r="C177" s="25">
        <v>0.0</v>
      </c>
      <c r="D177" s="26">
        <v>0.0</v>
      </c>
      <c r="E177" s="25">
        <v>4.0</v>
      </c>
      <c r="F177" s="26">
        <v>1020000.0</v>
      </c>
      <c r="G177" s="25">
        <v>10.0</v>
      </c>
      <c r="H177" s="26">
        <v>2.8407438E7</v>
      </c>
      <c r="I177" s="25">
        <v>4.0</v>
      </c>
      <c r="J177" s="26">
        <v>950836.0</v>
      </c>
      <c r="K177" s="25">
        <v>0.0</v>
      </c>
      <c r="L177" s="26">
        <v>0.0</v>
      </c>
      <c r="M177" s="25">
        <v>0.0</v>
      </c>
      <c r="N177" s="26">
        <v>0.0</v>
      </c>
      <c r="O177" s="25">
        <v>0.0</v>
      </c>
      <c r="P177" s="26">
        <v>0.0</v>
      </c>
      <c r="Q177" s="25">
        <v>1.0</v>
      </c>
      <c r="R177" s="26">
        <v>113430.0</v>
      </c>
      <c r="S177" s="29">
        <v>3.0</v>
      </c>
      <c r="T177" s="29">
        <v>1136253.0</v>
      </c>
      <c r="U177" s="30">
        <f t="shared" ref="U177:V177" si="213">SUM(C177+G177+I177+K177+M177+O177+Q177+S177+E177)</f>
        <v>22</v>
      </c>
      <c r="V177" s="31">
        <f t="shared" si="213"/>
        <v>31627957</v>
      </c>
      <c r="W177" s="51">
        <f>U177-'Non-Residential - New Const'!U164</f>
        <v>8</v>
      </c>
      <c r="X177" s="52">
        <f>W177/'Non-Residential - New Const'!U164</f>
        <v>0.5714285714</v>
      </c>
      <c r="Y177" s="53">
        <f>V177-'Non-Residential - New Const'!V164</f>
        <v>24818338</v>
      </c>
      <c r="Z177" s="52">
        <f>Y177/'Non-Residential - New Const'!V164</f>
        <v>3.644600087</v>
      </c>
      <c r="AA177" s="53">
        <f t="shared" si="211"/>
        <v>-42919932.67</v>
      </c>
      <c r="AB177" s="38"/>
      <c r="AC177" s="4"/>
      <c r="AD177" s="4"/>
      <c r="AE177" s="4"/>
      <c r="AF177" s="4"/>
      <c r="AG177" s="4"/>
      <c r="AH177" s="4"/>
      <c r="AI177" s="4"/>
      <c r="AJ177" s="4"/>
      <c r="AK177" s="4"/>
      <c r="AL177" s="4"/>
      <c r="AM177" s="4"/>
      <c r="AN177" s="4"/>
      <c r="AO177" s="38"/>
      <c r="AP177" s="38"/>
      <c r="AQ177" s="38"/>
    </row>
    <row r="178" ht="12.75" customHeight="1">
      <c r="A178" s="15" t="s">
        <v>23</v>
      </c>
      <c r="B178" s="24">
        <v>2017.0</v>
      </c>
      <c r="C178" s="25">
        <v>1.0</v>
      </c>
      <c r="D178" s="26">
        <v>400000.0</v>
      </c>
      <c r="E178" s="25">
        <v>0.0</v>
      </c>
      <c r="F178" s="26">
        <v>0.0</v>
      </c>
      <c r="G178" s="25">
        <v>41.0</v>
      </c>
      <c r="H178" s="26">
        <v>2.0002153E7</v>
      </c>
      <c r="I178" s="25">
        <v>17.0</v>
      </c>
      <c r="J178" s="26">
        <v>1.470615288E7</v>
      </c>
      <c r="K178" s="25">
        <v>0.0</v>
      </c>
      <c r="L178" s="26">
        <v>0.0</v>
      </c>
      <c r="M178" s="25">
        <v>0.0</v>
      </c>
      <c r="N178" s="26">
        <v>0.0</v>
      </c>
      <c r="O178" s="25">
        <v>0.0</v>
      </c>
      <c r="P178" s="26">
        <v>0.0</v>
      </c>
      <c r="Q178" s="25">
        <v>1.0</v>
      </c>
      <c r="R178" s="26">
        <v>401100.0</v>
      </c>
      <c r="S178" s="29">
        <v>2.0</v>
      </c>
      <c r="T178" s="29">
        <v>1458234.0</v>
      </c>
      <c r="U178" s="30">
        <f t="shared" ref="U178:V178" si="214">SUM(C178+G178+I178+K178+M178+O178+Q178+S178+E178)</f>
        <v>62</v>
      </c>
      <c r="V178" s="31">
        <f t="shared" si="214"/>
        <v>36967639.88</v>
      </c>
      <c r="W178" s="51">
        <f>U178-'Non-Residential - New Const'!U165</f>
        <v>39</v>
      </c>
      <c r="X178" s="52">
        <f>W178/'Non-Residential - New Const'!U165</f>
        <v>1.695652174</v>
      </c>
      <c r="Y178" s="53">
        <f>V178-'Non-Residential - New Const'!V165</f>
        <v>8157891.88</v>
      </c>
      <c r="Z178" s="52">
        <f>Y178/'Non-Residential - New Const'!V165</f>
        <v>0.2831642915</v>
      </c>
      <c r="AA178" s="53">
        <f t="shared" si="211"/>
        <v>-34762040.79</v>
      </c>
      <c r="AB178" s="38"/>
      <c r="AC178" s="4"/>
      <c r="AD178" s="4"/>
      <c r="AE178" s="4"/>
      <c r="AF178" s="4"/>
      <c r="AG178" s="4"/>
      <c r="AH178" s="4"/>
      <c r="AI178" s="4"/>
      <c r="AJ178" s="4"/>
      <c r="AK178" s="4"/>
      <c r="AL178" s="4"/>
      <c r="AM178" s="4"/>
      <c r="AN178" s="4"/>
      <c r="AO178" s="38"/>
      <c r="AP178" s="38"/>
      <c r="AQ178" s="38"/>
    </row>
    <row r="179" ht="12.75" customHeight="1">
      <c r="A179" s="15" t="s">
        <v>32</v>
      </c>
      <c r="B179" s="24">
        <v>2017.0</v>
      </c>
      <c r="C179" s="25">
        <v>1.0</v>
      </c>
      <c r="D179" s="26">
        <v>16117.92</v>
      </c>
      <c r="E179" s="25">
        <v>2.0</v>
      </c>
      <c r="F179" s="26">
        <v>1.5225E7</v>
      </c>
      <c r="G179" s="25">
        <v>31.0</v>
      </c>
      <c r="H179" s="26">
        <v>9597877.0</v>
      </c>
      <c r="I179" s="25">
        <v>12.0</v>
      </c>
      <c r="J179" s="26">
        <v>3.168569E8</v>
      </c>
      <c r="K179" s="25">
        <v>0.0</v>
      </c>
      <c r="L179" s="26">
        <v>0.0</v>
      </c>
      <c r="M179" s="25">
        <v>3.0</v>
      </c>
      <c r="N179" s="26">
        <v>5300190.0</v>
      </c>
      <c r="O179" s="25">
        <v>0.0</v>
      </c>
      <c r="P179" s="26">
        <v>0.0</v>
      </c>
      <c r="Q179" s="25">
        <v>0.0</v>
      </c>
      <c r="R179" s="26">
        <v>0.0</v>
      </c>
      <c r="S179" s="29">
        <v>6.0</v>
      </c>
      <c r="T179" s="29">
        <v>5.022431E7</v>
      </c>
      <c r="U179" s="30">
        <f t="shared" ref="U179:V179" si="215">SUM(C179+G179+I179+K179+M179+O179+Q179+S179+E179)</f>
        <v>55</v>
      </c>
      <c r="V179" s="31">
        <f t="shared" si="215"/>
        <v>397220394.9</v>
      </c>
      <c r="W179" s="51">
        <f>U179-'Non-Residential - New Const'!U166</f>
        <v>22</v>
      </c>
      <c r="X179" s="52">
        <f>W179/'Non-Residential - New Const'!U166</f>
        <v>0.6666666667</v>
      </c>
      <c r="Y179" s="53">
        <f>V179-'Non-Residential - New Const'!V166</f>
        <v>378750750.6</v>
      </c>
      <c r="Z179" s="52">
        <f>Y179/'Non-Residential - New Const'!V166</f>
        <v>20.50666188</v>
      </c>
      <c r="AA179" s="53">
        <f t="shared" si="211"/>
        <v>343988709.8</v>
      </c>
      <c r="AB179" s="38"/>
      <c r="AC179" s="4"/>
      <c r="AD179" s="4"/>
      <c r="AE179" s="4"/>
      <c r="AF179" s="4"/>
      <c r="AG179" s="4"/>
      <c r="AH179" s="4"/>
      <c r="AI179" s="4"/>
      <c r="AJ179" s="4"/>
      <c r="AK179" s="4"/>
      <c r="AL179" s="4"/>
      <c r="AM179" s="4"/>
      <c r="AN179" s="4"/>
      <c r="AO179" s="38"/>
      <c r="AP179" s="38"/>
      <c r="AQ179" s="38"/>
    </row>
    <row r="180" ht="12.75" customHeight="1">
      <c r="A180" s="15" t="s">
        <v>25</v>
      </c>
      <c r="B180" s="24">
        <v>2017.0</v>
      </c>
      <c r="C180" s="25">
        <v>2.0</v>
      </c>
      <c r="D180" s="26">
        <v>1108890.0</v>
      </c>
      <c r="E180" s="25">
        <v>0.0</v>
      </c>
      <c r="F180" s="26">
        <v>0.0</v>
      </c>
      <c r="G180" s="25">
        <v>32.0</v>
      </c>
      <c r="H180" s="26">
        <v>1.3009936E7</v>
      </c>
      <c r="I180" s="25">
        <v>8.0</v>
      </c>
      <c r="J180" s="26">
        <v>1813716.79</v>
      </c>
      <c r="K180" s="25">
        <v>0.0</v>
      </c>
      <c r="L180" s="26">
        <v>0.0</v>
      </c>
      <c r="M180" s="25">
        <v>0.0</v>
      </c>
      <c r="N180" s="26">
        <v>0.0</v>
      </c>
      <c r="O180" s="25">
        <v>0.0</v>
      </c>
      <c r="P180" s="26">
        <v>0.0</v>
      </c>
      <c r="Q180" s="25">
        <v>1.0</v>
      </c>
      <c r="R180" s="26">
        <v>440000.0</v>
      </c>
      <c r="S180" s="29">
        <v>2.0</v>
      </c>
      <c r="T180" s="29">
        <v>5051072.0</v>
      </c>
      <c r="U180" s="30">
        <f t="shared" ref="U180:V180" si="216">SUM(C180+G180+I180+K180+M180+O180+Q180+S180+E180)</f>
        <v>45</v>
      </c>
      <c r="V180" s="31">
        <f t="shared" si="216"/>
        <v>21423614.79</v>
      </c>
      <c r="W180" s="51">
        <f>U180-'Non-Residential - New Const'!U167</f>
        <v>2</v>
      </c>
      <c r="X180" s="52">
        <f>W180/'Non-Residential - New Const'!U167</f>
        <v>0.04651162791</v>
      </c>
      <c r="Y180" s="53">
        <f>V180-'Non-Residential - New Const'!V167</f>
        <v>-26365755.21</v>
      </c>
      <c r="Z180" s="52">
        <f>Y180/'Non-Residential - New Const'!V167</f>
        <v>-0.5517075285</v>
      </c>
      <c r="AA180" s="53">
        <f t="shared" si="211"/>
        <v>317622954.6</v>
      </c>
      <c r="AB180" s="38"/>
      <c r="AC180" s="4"/>
      <c r="AD180" s="4"/>
      <c r="AE180" s="4"/>
      <c r="AF180" s="4"/>
      <c r="AG180" s="4"/>
      <c r="AH180" s="4"/>
      <c r="AI180" s="4"/>
      <c r="AJ180" s="4"/>
      <c r="AK180" s="4"/>
      <c r="AL180" s="4"/>
      <c r="AM180" s="4"/>
      <c r="AN180" s="4"/>
      <c r="AO180" s="38"/>
      <c r="AP180" s="38"/>
      <c r="AQ180" s="38"/>
    </row>
    <row r="181" ht="12.75" customHeight="1">
      <c r="A181" s="15" t="s">
        <v>26</v>
      </c>
      <c r="B181" s="24">
        <v>2017.0</v>
      </c>
      <c r="C181" s="25">
        <v>0.0</v>
      </c>
      <c r="D181" s="26">
        <v>0.0</v>
      </c>
      <c r="E181" s="25">
        <v>0.0</v>
      </c>
      <c r="F181" s="26">
        <v>0.0</v>
      </c>
      <c r="G181" s="25">
        <v>11.0</v>
      </c>
      <c r="H181" s="26">
        <v>3.0345692E7</v>
      </c>
      <c r="I181" s="25">
        <v>2.0</v>
      </c>
      <c r="J181" s="26">
        <v>3673215.0</v>
      </c>
      <c r="K181" s="25">
        <v>1.0</v>
      </c>
      <c r="L181" s="26">
        <v>2650000.0</v>
      </c>
      <c r="M181" s="25">
        <v>1.0</v>
      </c>
      <c r="N181" s="26">
        <v>967680.0</v>
      </c>
      <c r="O181" s="25">
        <v>0.0</v>
      </c>
      <c r="P181" s="26">
        <v>0.0</v>
      </c>
      <c r="Q181" s="25">
        <v>2.0</v>
      </c>
      <c r="R181" s="26">
        <v>509014.4</v>
      </c>
      <c r="S181" s="29">
        <v>0.0</v>
      </c>
      <c r="T181" s="29">
        <v>0.0</v>
      </c>
      <c r="U181" s="30">
        <f t="shared" ref="U181:V181" si="217">SUM(C181+G181+I181+K181+M181+O181+Q181+S181+E181)</f>
        <v>17</v>
      </c>
      <c r="V181" s="31">
        <f t="shared" si="217"/>
        <v>38145601.4</v>
      </c>
      <c r="W181" s="51">
        <f>U181-'Non-Residential - New Const'!U168</f>
        <v>-17</v>
      </c>
      <c r="X181" s="52">
        <f>W181/'Non-Residential - New Const'!U168</f>
        <v>-0.5</v>
      </c>
      <c r="Y181" s="53">
        <f>V181-'Non-Residential - New Const'!V168</f>
        <v>-18256622.04</v>
      </c>
      <c r="Z181" s="52">
        <f>Y181/'Non-Residential - New Const'!V168</f>
        <v>-0.3236862118</v>
      </c>
      <c r="AA181" s="53">
        <f t="shared" si="211"/>
        <v>299366332.6</v>
      </c>
      <c r="AB181" s="38"/>
      <c r="AC181" s="4"/>
      <c r="AD181" s="4"/>
      <c r="AE181" s="4"/>
      <c r="AF181" s="4"/>
      <c r="AG181" s="4"/>
      <c r="AH181" s="4"/>
      <c r="AI181" s="4"/>
      <c r="AJ181" s="4"/>
      <c r="AK181" s="4"/>
      <c r="AL181" s="4"/>
      <c r="AM181" s="4"/>
      <c r="AN181" s="4"/>
      <c r="AO181" s="38"/>
      <c r="AP181" s="38"/>
      <c r="AQ181" s="38"/>
    </row>
    <row r="182" ht="12.75" customHeight="1">
      <c r="A182" s="15" t="s">
        <v>27</v>
      </c>
      <c r="B182" s="24">
        <v>2017.0</v>
      </c>
      <c r="C182" s="25">
        <v>1.0</v>
      </c>
      <c r="D182" s="26">
        <v>103950.0</v>
      </c>
      <c r="E182" s="25">
        <v>6.0</v>
      </c>
      <c r="F182" s="26">
        <v>2710800.0</v>
      </c>
      <c r="G182" s="25">
        <v>15.0</v>
      </c>
      <c r="H182" s="26">
        <v>2.6318249E7</v>
      </c>
      <c r="I182" s="25">
        <v>8.0</v>
      </c>
      <c r="J182" s="26">
        <v>1978831.0</v>
      </c>
      <c r="K182" s="25">
        <v>0.0</v>
      </c>
      <c r="L182" s="26">
        <v>0.0</v>
      </c>
      <c r="M182" s="25">
        <v>0.0</v>
      </c>
      <c r="N182" s="26">
        <v>0.0</v>
      </c>
      <c r="O182" s="25">
        <v>0.0</v>
      </c>
      <c r="P182" s="26">
        <v>0.0</v>
      </c>
      <c r="Q182" s="25">
        <v>0.0</v>
      </c>
      <c r="R182" s="26">
        <v>0.0</v>
      </c>
      <c r="S182" s="29">
        <v>2.0</v>
      </c>
      <c r="T182" s="29">
        <v>785000.0</v>
      </c>
      <c r="U182" s="30">
        <f t="shared" ref="U182:V182" si="218">SUM(C182+G182+I182+K182+M182+O182+Q182+S182+E182)</f>
        <v>32</v>
      </c>
      <c r="V182" s="31">
        <f t="shared" si="218"/>
        <v>31896830</v>
      </c>
      <c r="W182" s="51">
        <f>U182-'Non-Residential - New Const'!U169</f>
        <v>5</v>
      </c>
      <c r="X182" s="52">
        <f>W182/'Non-Residential - New Const'!U169</f>
        <v>0.1851851852</v>
      </c>
      <c r="Y182" s="53">
        <f>V182-'Non-Residential - New Const'!V169</f>
        <v>-19745382</v>
      </c>
      <c r="Z182" s="52">
        <f>Y182/'Non-Residential - New Const'!V169</f>
        <v>-0.3823496561</v>
      </c>
      <c r="AA182" s="53">
        <f t="shared" si="211"/>
        <v>279620950.6</v>
      </c>
      <c r="AB182" s="38"/>
      <c r="AC182" s="4"/>
      <c r="AD182" s="4"/>
      <c r="AE182" s="4"/>
      <c r="AF182" s="4"/>
      <c r="AG182" s="4"/>
      <c r="AH182" s="4"/>
      <c r="AI182" s="4"/>
      <c r="AJ182" s="4"/>
      <c r="AK182" s="4"/>
      <c r="AL182" s="4"/>
      <c r="AM182" s="4"/>
      <c r="AN182" s="4"/>
      <c r="AO182" s="38"/>
      <c r="AP182" s="38"/>
      <c r="AQ182" s="38"/>
    </row>
    <row r="183" ht="12.75" customHeight="1">
      <c r="A183" s="15" t="s">
        <v>28</v>
      </c>
      <c r="B183" s="24">
        <v>2017.0</v>
      </c>
      <c r="C183" s="25">
        <v>0.0</v>
      </c>
      <c r="D183" s="26">
        <v>0.0</v>
      </c>
      <c r="E183" s="25">
        <v>6.0</v>
      </c>
      <c r="F183" s="26">
        <v>1.255703E8</v>
      </c>
      <c r="G183" s="25">
        <v>14.0</v>
      </c>
      <c r="H183" s="26">
        <v>6787001.0</v>
      </c>
      <c r="I183" s="25">
        <v>8.0</v>
      </c>
      <c r="J183" s="26">
        <v>1.55218884E7</v>
      </c>
      <c r="K183" s="25">
        <v>0.0</v>
      </c>
      <c r="L183" s="26">
        <v>0.0</v>
      </c>
      <c r="M183" s="25">
        <v>1.0</v>
      </c>
      <c r="N183" s="26">
        <v>226800.0</v>
      </c>
      <c r="O183" s="25">
        <v>0.0</v>
      </c>
      <c r="P183" s="26">
        <v>0.0</v>
      </c>
      <c r="Q183" s="25">
        <v>0.0</v>
      </c>
      <c r="R183" s="26">
        <v>0.0</v>
      </c>
      <c r="S183" s="29">
        <v>4.0</v>
      </c>
      <c r="T183" s="29">
        <v>1.1904895E7</v>
      </c>
      <c r="U183" s="30">
        <f t="shared" ref="U183:V183" si="219">SUM(C183+G183+I183+K183+M183+O183+Q183+S183+E183)</f>
        <v>33</v>
      </c>
      <c r="V183" s="31">
        <f t="shared" si="219"/>
        <v>160010884.4</v>
      </c>
      <c r="W183" s="51">
        <f>U183-'Non-Residential - New Const'!U170</f>
        <v>13</v>
      </c>
      <c r="X183" s="52">
        <f>W183/'Non-Residential - New Const'!U170</f>
        <v>0.65</v>
      </c>
      <c r="Y183" s="53">
        <f>V183-'Non-Residential - New Const'!V170</f>
        <v>123091913.4</v>
      </c>
      <c r="Z183" s="52">
        <f>Y183/'Non-Residential - New Const'!V170</f>
        <v>3.334110081</v>
      </c>
      <c r="AA183" s="53">
        <f t="shared" si="211"/>
        <v>402712864</v>
      </c>
      <c r="AB183" s="38"/>
      <c r="AC183" s="4"/>
      <c r="AD183" s="4"/>
      <c r="AE183" s="4"/>
      <c r="AF183" s="4"/>
      <c r="AG183" s="4"/>
      <c r="AH183" s="4"/>
      <c r="AI183" s="4"/>
      <c r="AJ183" s="4"/>
      <c r="AK183" s="4"/>
      <c r="AL183" s="4"/>
      <c r="AM183" s="4"/>
      <c r="AN183" s="4"/>
      <c r="AO183" s="38"/>
      <c r="AP183" s="38"/>
      <c r="AQ183" s="38"/>
    </row>
    <row r="184" ht="12.75" customHeight="1">
      <c r="A184" s="15" t="s">
        <v>29</v>
      </c>
      <c r="B184" s="24">
        <v>2017.0</v>
      </c>
      <c r="C184" s="25">
        <v>0.0</v>
      </c>
      <c r="D184" s="26">
        <v>0.0</v>
      </c>
      <c r="E184" s="25">
        <v>6.0</v>
      </c>
      <c r="F184" s="26">
        <v>1.08484E8</v>
      </c>
      <c r="G184" s="25">
        <v>8.0</v>
      </c>
      <c r="H184" s="26">
        <v>9931844.0</v>
      </c>
      <c r="I184" s="25">
        <v>7.0</v>
      </c>
      <c r="J184" s="26">
        <v>1.1518066E7</v>
      </c>
      <c r="K184" s="25">
        <v>0.0</v>
      </c>
      <c r="L184" s="26">
        <v>0.0</v>
      </c>
      <c r="M184" s="25">
        <v>1.0</v>
      </c>
      <c r="N184" s="26">
        <v>7560.0</v>
      </c>
      <c r="O184" s="25">
        <v>0.0</v>
      </c>
      <c r="P184" s="26">
        <v>0.0</v>
      </c>
      <c r="Q184" s="25">
        <v>0.0</v>
      </c>
      <c r="R184" s="26">
        <v>0.0</v>
      </c>
      <c r="S184" s="29">
        <v>2.0</v>
      </c>
      <c r="T184" s="29">
        <v>2203747.0</v>
      </c>
      <c r="U184" s="30">
        <f t="shared" ref="U184:V184" si="220">SUM(C184+G184+I184+K184+M184+O184+Q184+S184+E184)</f>
        <v>24</v>
      </c>
      <c r="V184" s="31">
        <f t="shared" si="220"/>
        <v>132145217</v>
      </c>
      <c r="W184" s="51">
        <f>U184-'Non-Residential - New Const'!U171</f>
        <v>-14</v>
      </c>
      <c r="X184" s="52">
        <f>W184/'Non-Residential - New Const'!U171</f>
        <v>-0.3684210526</v>
      </c>
      <c r="Y184" s="53">
        <f>V184-'Non-Residential - New Const'!V171</f>
        <v>99563508</v>
      </c>
      <c r="Z184" s="52">
        <f>Y184/'Non-Residential - New Const'!V171</f>
        <v>3.055809872</v>
      </c>
      <c r="AA184" s="53">
        <f t="shared" si="211"/>
        <v>502276372</v>
      </c>
      <c r="AB184" s="38"/>
      <c r="AC184" s="4"/>
      <c r="AD184" s="4"/>
      <c r="AE184" s="4"/>
      <c r="AF184" s="4"/>
      <c r="AG184" s="4"/>
      <c r="AH184" s="4"/>
      <c r="AI184" s="4"/>
      <c r="AJ184" s="4"/>
      <c r="AK184" s="4"/>
      <c r="AL184" s="4"/>
      <c r="AM184" s="4"/>
      <c r="AN184" s="4"/>
      <c r="AO184" s="38"/>
      <c r="AP184" s="38"/>
      <c r="AQ184" s="38"/>
    </row>
    <row r="185" ht="12.75" customHeight="1">
      <c r="A185" s="15" t="s">
        <v>30</v>
      </c>
      <c r="B185" s="24">
        <v>2017.0</v>
      </c>
      <c r="C185" s="25">
        <v>0.0</v>
      </c>
      <c r="D185" s="26">
        <v>0.0</v>
      </c>
      <c r="E185" s="25">
        <v>0.0</v>
      </c>
      <c r="F185" s="26">
        <v>0.0</v>
      </c>
      <c r="G185" s="25">
        <v>8.0</v>
      </c>
      <c r="H185" s="26">
        <v>5619956.0</v>
      </c>
      <c r="I185" s="25">
        <v>5.0</v>
      </c>
      <c r="J185" s="26">
        <v>1.34830656E8</v>
      </c>
      <c r="K185" s="25">
        <v>0.0</v>
      </c>
      <c r="L185" s="26">
        <v>0.0</v>
      </c>
      <c r="M185" s="25">
        <v>1.0</v>
      </c>
      <c r="N185" s="26">
        <v>37800.0</v>
      </c>
      <c r="O185" s="25">
        <v>0.0</v>
      </c>
      <c r="P185" s="26">
        <v>0.0</v>
      </c>
      <c r="Q185" s="25">
        <v>0.0</v>
      </c>
      <c r="R185" s="26">
        <v>0.0</v>
      </c>
      <c r="S185" s="29">
        <v>1.0</v>
      </c>
      <c r="T185" s="29">
        <v>612996.0</v>
      </c>
      <c r="U185" s="30">
        <f t="shared" ref="U185:V185" si="221">SUM(C185+G185+I185+K185+M185+O185+Q185+S185+E185)</f>
        <v>15</v>
      </c>
      <c r="V185" s="31">
        <f t="shared" si="221"/>
        <v>141101408</v>
      </c>
      <c r="W185" s="51">
        <f>U185-'Non-Residential - New Const'!U172</f>
        <v>-2</v>
      </c>
      <c r="X185" s="52">
        <f>W185/'Non-Residential - New Const'!U172</f>
        <v>-0.1176470588</v>
      </c>
      <c r="Y185" s="53">
        <f>V185-'Non-Residential - New Const'!V172</f>
        <v>127373741</v>
      </c>
      <c r="Z185" s="52">
        <f>Y185/'Non-Residential - New Const'!V172</f>
        <v>9.278615296</v>
      </c>
      <c r="AA185" s="53">
        <f t="shared" si="211"/>
        <v>629650113</v>
      </c>
      <c r="AB185" s="38"/>
      <c r="AC185" s="4"/>
      <c r="AD185" s="4"/>
      <c r="AE185" s="4"/>
      <c r="AF185" s="4"/>
      <c r="AG185" s="4"/>
      <c r="AH185" s="4"/>
      <c r="AI185" s="4"/>
      <c r="AJ185" s="4"/>
      <c r="AK185" s="4"/>
      <c r="AL185" s="4"/>
      <c r="AM185" s="4"/>
      <c r="AN185" s="4"/>
      <c r="AO185" s="38"/>
      <c r="AP185" s="38"/>
      <c r="AQ185" s="38"/>
    </row>
    <row r="186" ht="12.75" customHeight="1">
      <c r="A186" s="23" t="s">
        <v>31</v>
      </c>
      <c r="B186" s="40">
        <v>2017.0</v>
      </c>
      <c r="C186" s="41">
        <f t="shared" ref="C186:V186" si="222">SUM(C174:C185)</f>
        <v>6</v>
      </c>
      <c r="D186" s="42">
        <f t="shared" si="222"/>
        <v>1716737.92</v>
      </c>
      <c r="E186" s="41">
        <f t="shared" si="222"/>
        <v>24</v>
      </c>
      <c r="F186" s="42">
        <f t="shared" si="222"/>
        <v>253010100</v>
      </c>
      <c r="G186" s="41">
        <f t="shared" si="222"/>
        <v>196</v>
      </c>
      <c r="H186" s="42">
        <f t="shared" si="222"/>
        <v>159028477</v>
      </c>
      <c r="I186" s="41">
        <f t="shared" si="222"/>
        <v>91</v>
      </c>
      <c r="J186" s="42">
        <f t="shared" si="222"/>
        <v>508301411.1</v>
      </c>
      <c r="K186" s="41">
        <f t="shared" si="222"/>
        <v>1</v>
      </c>
      <c r="L186" s="42">
        <f t="shared" si="222"/>
        <v>2650000</v>
      </c>
      <c r="M186" s="41">
        <f t="shared" si="222"/>
        <v>10</v>
      </c>
      <c r="N186" s="42">
        <f t="shared" si="222"/>
        <v>8760066</v>
      </c>
      <c r="O186" s="41">
        <f t="shared" si="222"/>
        <v>0</v>
      </c>
      <c r="P186" s="42">
        <f t="shared" si="222"/>
        <v>0</v>
      </c>
      <c r="Q186" s="41">
        <f t="shared" si="222"/>
        <v>7</v>
      </c>
      <c r="R186" s="42">
        <f t="shared" si="222"/>
        <v>6148544.4</v>
      </c>
      <c r="S186" s="45">
        <f t="shared" si="222"/>
        <v>34</v>
      </c>
      <c r="T186" s="45">
        <f t="shared" si="222"/>
        <v>76014176</v>
      </c>
      <c r="U186" s="46">
        <f t="shared" si="222"/>
        <v>369</v>
      </c>
      <c r="V186" s="47">
        <f t="shared" si="222"/>
        <v>1015629512</v>
      </c>
      <c r="W186" s="54">
        <f>U186-'Non-Residential - New Const'!U173</f>
        <v>69</v>
      </c>
      <c r="X186" s="55">
        <f>W186/'Non-Residential - New Const'!U173</f>
        <v>0.23</v>
      </c>
      <c r="Y186" s="56">
        <f>V186-'Non-Residential - New Const'!V173</f>
        <v>629650113</v>
      </c>
      <c r="Z186" s="55">
        <f>Y186/'Non-Residential - New Const'!V173</f>
        <v>1.631304971</v>
      </c>
      <c r="AA186" s="56">
        <f t="shared" ref="AA186:AA187" si="224">Y186</f>
        <v>629650113</v>
      </c>
      <c r="AB186" s="38"/>
      <c r="AC186" s="15"/>
      <c r="AD186" s="15"/>
      <c r="AE186" s="15"/>
      <c r="AF186" s="15"/>
      <c r="AG186" s="15"/>
      <c r="AH186" s="15"/>
      <c r="AI186" s="15"/>
      <c r="AJ186" s="15"/>
      <c r="AK186" s="15"/>
      <c r="AL186" s="15"/>
      <c r="AM186" s="15"/>
      <c r="AN186" s="15"/>
      <c r="AO186" s="38"/>
      <c r="AP186" s="38"/>
      <c r="AQ186" s="38"/>
    </row>
    <row r="187" ht="12.75" customHeight="1">
      <c r="A187" s="15" t="s">
        <v>19</v>
      </c>
      <c r="B187" s="24">
        <v>2018.0</v>
      </c>
      <c r="C187" s="25">
        <v>0.0</v>
      </c>
      <c r="D187" s="26">
        <v>0.0</v>
      </c>
      <c r="E187" s="25">
        <v>2.0</v>
      </c>
      <c r="F187" s="26">
        <v>205000.0</v>
      </c>
      <c r="G187" s="25">
        <v>6.0</v>
      </c>
      <c r="H187" s="26">
        <v>1.8859986E7</v>
      </c>
      <c r="I187" s="25">
        <v>3.0</v>
      </c>
      <c r="J187" s="26">
        <v>989795.28</v>
      </c>
      <c r="K187" s="25">
        <v>0.0</v>
      </c>
      <c r="L187" s="26">
        <v>0.0</v>
      </c>
      <c r="M187" s="25">
        <v>0.0</v>
      </c>
      <c r="N187" s="26">
        <v>0.0</v>
      </c>
      <c r="O187" s="25">
        <v>0.0</v>
      </c>
      <c r="P187" s="26">
        <v>0.0</v>
      </c>
      <c r="Q187" s="25">
        <v>0.0</v>
      </c>
      <c r="R187" s="26">
        <v>0.0</v>
      </c>
      <c r="S187" s="29">
        <v>1.0</v>
      </c>
      <c r="T187" s="29">
        <v>1.146274E7</v>
      </c>
      <c r="U187" s="30">
        <f t="shared" ref="U187:V187" si="223">SUM(C187+G187+I187+K187+M187+O187+Q187+S187+E187)</f>
        <v>12</v>
      </c>
      <c r="V187" s="31">
        <f t="shared" si="223"/>
        <v>31517521.28</v>
      </c>
      <c r="W187" s="51">
        <f>U187-'Non-Residential - New Const'!U174</f>
        <v>-12</v>
      </c>
      <c r="X187" s="52">
        <f>W187/'Non-Residential - New Const'!U174</f>
        <v>-0.5</v>
      </c>
      <c r="Y187" s="53">
        <f>V187-'Non-Residential - New Const'!V174</f>
        <v>28011586.28</v>
      </c>
      <c r="Z187" s="52">
        <f>Y187/'Non-Residential - New Const'!V174</f>
        <v>7.989762012</v>
      </c>
      <c r="AA187" s="53">
        <f t="shared" si="224"/>
        <v>28011586.28</v>
      </c>
      <c r="AB187" s="38"/>
      <c r="AC187" s="37">
        <f t="array" ref="AC187:AN188">TRANSPOSE(U187:V198)</f>
        <v>12</v>
      </c>
      <c r="AD187" s="37">
        <v>18.0</v>
      </c>
      <c r="AE187" s="37">
        <v>24.0</v>
      </c>
      <c r="AF187" s="37">
        <v>29.0</v>
      </c>
      <c r="AG187" s="37">
        <v>31.0</v>
      </c>
      <c r="AH187" s="37">
        <v>45.0</v>
      </c>
      <c r="AI187" s="37">
        <v>27.0</v>
      </c>
      <c r="AJ187" s="37">
        <v>23.0</v>
      </c>
      <c r="AK187" s="37">
        <v>31.0</v>
      </c>
      <c r="AL187" s="37">
        <v>41.0</v>
      </c>
      <c r="AM187" s="37">
        <v>41.0</v>
      </c>
      <c r="AN187" s="37">
        <v>23.0</v>
      </c>
      <c r="AO187" s="38"/>
      <c r="AP187" s="38"/>
      <c r="AQ187" s="38"/>
    </row>
    <row r="188" ht="12.75" customHeight="1">
      <c r="A188" s="15" t="s">
        <v>20</v>
      </c>
      <c r="B188" s="24">
        <v>2018.0</v>
      </c>
      <c r="C188" s="25">
        <v>0.0</v>
      </c>
      <c r="D188" s="26">
        <v>0.0</v>
      </c>
      <c r="E188" s="25">
        <v>1.0</v>
      </c>
      <c r="F188" s="26">
        <v>600000.0</v>
      </c>
      <c r="G188" s="25">
        <v>10.0</v>
      </c>
      <c r="H188" s="26">
        <v>1.6578254E7</v>
      </c>
      <c r="I188" s="25">
        <v>5.0</v>
      </c>
      <c r="J188" s="26">
        <v>526452.0</v>
      </c>
      <c r="K188" s="25">
        <v>0.0</v>
      </c>
      <c r="L188" s="26">
        <v>0.0</v>
      </c>
      <c r="M188" s="25">
        <v>2.0</v>
      </c>
      <c r="N188" s="26">
        <v>1045926.0</v>
      </c>
      <c r="O188" s="25">
        <v>0.0</v>
      </c>
      <c r="P188" s="26">
        <v>0.0</v>
      </c>
      <c r="Q188" s="25">
        <v>0.0</v>
      </c>
      <c r="R188" s="26">
        <v>0.0</v>
      </c>
      <c r="S188" s="29">
        <v>0.0</v>
      </c>
      <c r="T188" s="29">
        <v>0.0</v>
      </c>
      <c r="U188" s="30">
        <f t="shared" ref="U188:V188" si="225">SUM(C188+G188+I188+K188+M188+O188+Q188+S188+E188)</f>
        <v>18</v>
      </c>
      <c r="V188" s="31">
        <f t="shared" si="225"/>
        <v>18750632</v>
      </c>
      <c r="W188" s="51">
        <f>U188-'Non-Residential - New Const'!U175</f>
        <v>-4</v>
      </c>
      <c r="X188" s="52">
        <f>W188/'Non-Residential - New Const'!U175</f>
        <v>-0.1818181818</v>
      </c>
      <c r="Y188" s="53">
        <f>V188-'Non-Residential - New Const'!V175</f>
        <v>6046318</v>
      </c>
      <c r="Z188" s="52">
        <f>Y188/'Non-Residential - New Const'!V175</f>
        <v>0.4759263664</v>
      </c>
      <c r="AA188" s="53">
        <f t="shared" ref="AA188:AA198" si="227">AA187+Y188</f>
        <v>34057904.28</v>
      </c>
      <c r="AB188" s="38"/>
      <c r="AC188" s="37">
        <v>3.151752128E7</v>
      </c>
      <c r="AD188" s="37">
        <v>1.8750632E7</v>
      </c>
      <c r="AE188" s="37">
        <v>1.9027764E7</v>
      </c>
      <c r="AF188" s="37">
        <v>5.681296332E7</v>
      </c>
      <c r="AG188" s="37">
        <v>2.8339577888E8</v>
      </c>
      <c r="AH188" s="37">
        <v>4.1803680980000004E7</v>
      </c>
      <c r="AI188" s="37">
        <v>4.1591751E7</v>
      </c>
      <c r="AJ188" s="37">
        <v>2.6251563E7</v>
      </c>
      <c r="AK188" s="37">
        <v>1.01887934E8</v>
      </c>
      <c r="AL188" s="37">
        <v>3.182125812E7</v>
      </c>
      <c r="AM188" s="37">
        <v>7.899833017E7</v>
      </c>
      <c r="AN188" s="37">
        <v>8.41564895E8</v>
      </c>
      <c r="AO188" s="38"/>
      <c r="AP188" s="38"/>
      <c r="AQ188" s="38"/>
    </row>
    <row r="189" ht="12.75" customHeight="1">
      <c r="A189" s="15" t="s">
        <v>21</v>
      </c>
      <c r="B189" s="24">
        <v>2018.0</v>
      </c>
      <c r="C189" s="25">
        <v>0.0</v>
      </c>
      <c r="D189" s="26">
        <v>0.0</v>
      </c>
      <c r="E189" s="25">
        <v>3.0</v>
      </c>
      <c r="F189" s="26">
        <v>2205000.0</v>
      </c>
      <c r="G189" s="25">
        <v>13.0</v>
      </c>
      <c r="H189" s="26">
        <v>1.296453E7</v>
      </c>
      <c r="I189" s="25">
        <v>8.0</v>
      </c>
      <c r="J189" s="26">
        <v>3858234.0</v>
      </c>
      <c r="K189" s="25">
        <v>0.0</v>
      </c>
      <c r="L189" s="26">
        <v>0.0</v>
      </c>
      <c r="M189" s="25">
        <v>0.0</v>
      </c>
      <c r="N189" s="26">
        <v>0.0</v>
      </c>
      <c r="O189" s="25">
        <v>0.0</v>
      </c>
      <c r="P189" s="26">
        <v>0.0</v>
      </c>
      <c r="Q189" s="25">
        <v>0.0</v>
      </c>
      <c r="R189" s="26">
        <v>0.0</v>
      </c>
      <c r="S189" s="29">
        <v>0.0</v>
      </c>
      <c r="T189" s="29">
        <v>0.0</v>
      </c>
      <c r="U189" s="30">
        <f t="shared" ref="U189:V189" si="226">SUM(C189+G189+I189+K189+M189+O189+Q189+S189+E189)</f>
        <v>24</v>
      </c>
      <c r="V189" s="31">
        <f t="shared" si="226"/>
        <v>19027764</v>
      </c>
      <c r="W189" s="51">
        <f>U189-'Non-Residential - New Const'!U176</f>
        <v>6</v>
      </c>
      <c r="X189" s="52">
        <f>W189/'Non-Residential - New Const'!U176</f>
        <v>0.3333333333</v>
      </c>
      <c r="Y189" s="53">
        <f>V189-'Non-Residential - New Const'!V176</f>
        <v>10148047.98</v>
      </c>
      <c r="Z189" s="52">
        <f>Y189/'Non-Residential - New Const'!V176</f>
        <v>1.142834743</v>
      </c>
      <c r="AA189" s="53">
        <f t="shared" si="227"/>
        <v>44205952.26</v>
      </c>
      <c r="AB189" s="38"/>
      <c r="AC189" s="57">
        <f t="shared" ref="AC189:AN189" si="228">AC188/$AC$138</f>
        <v>31.51752128</v>
      </c>
      <c r="AD189" s="57">
        <f t="shared" si="228"/>
        <v>18.750632</v>
      </c>
      <c r="AE189" s="57">
        <f t="shared" si="228"/>
        <v>19.027764</v>
      </c>
      <c r="AF189" s="57">
        <f t="shared" si="228"/>
        <v>56.81296332</v>
      </c>
      <c r="AG189" s="57">
        <f t="shared" si="228"/>
        <v>283.3957789</v>
      </c>
      <c r="AH189" s="57">
        <f t="shared" si="228"/>
        <v>41.80368098</v>
      </c>
      <c r="AI189" s="57">
        <f t="shared" si="228"/>
        <v>41.591751</v>
      </c>
      <c r="AJ189" s="57">
        <f t="shared" si="228"/>
        <v>26.251563</v>
      </c>
      <c r="AK189" s="57">
        <f t="shared" si="228"/>
        <v>101.887934</v>
      </c>
      <c r="AL189" s="57">
        <f t="shared" si="228"/>
        <v>31.82125812</v>
      </c>
      <c r="AM189" s="57">
        <f t="shared" si="228"/>
        <v>78.99833017</v>
      </c>
      <c r="AN189" s="57">
        <f t="shared" si="228"/>
        <v>841.564895</v>
      </c>
      <c r="AO189" s="38"/>
      <c r="AP189" s="38"/>
      <c r="AQ189" s="38"/>
    </row>
    <row r="190" ht="12.75" customHeight="1">
      <c r="A190" s="15" t="s">
        <v>22</v>
      </c>
      <c r="B190" s="24">
        <v>2018.0</v>
      </c>
      <c r="C190" s="25">
        <v>1.0</v>
      </c>
      <c r="D190" s="26">
        <v>450000.0</v>
      </c>
      <c r="E190" s="25">
        <v>1.0</v>
      </c>
      <c r="F190" s="26">
        <v>4382924.0</v>
      </c>
      <c r="G190" s="25">
        <v>13.0</v>
      </c>
      <c r="H190" s="26">
        <v>1.4466484E7</v>
      </c>
      <c r="I190" s="25">
        <v>11.0</v>
      </c>
      <c r="J190" s="26">
        <v>2.538415932E7</v>
      </c>
      <c r="K190" s="25">
        <v>1.0</v>
      </c>
      <c r="L190" s="26">
        <v>5600000.0</v>
      </c>
      <c r="M190" s="25">
        <v>1.0</v>
      </c>
      <c r="N190" s="26">
        <v>289170.0</v>
      </c>
      <c r="O190" s="25">
        <v>0.0</v>
      </c>
      <c r="P190" s="26">
        <v>0.0</v>
      </c>
      <c r="Q190" s="25">
        <v>0.0</v>
      </c>
      <c r="R190" s="26">
        <v>0.0</v>
      </c>
      <c r="S190" s="29">
        <v>1.0</v>
      </c>
      <c r="T190" s="29">
        <v>6240226.0</v>
      </c>
      <c r="U190" s="30">
        <f t="shared" ref="U190:V190" si="229">SUM(C190+G190+I190+K190+M190+O190+Q190+S190+E190)</f>
        <v>29</v>
      </c>
      <c r="V190" s="31">
        <f t="shared" si="229"/>
        <v>56812963.32</v>
      </c>
      <c r="W190" s="51">
        <f>U190-'Non-Residential - New Const'!U177</f>
        <v>7</v>
      </c>
      <c r="X190" s="52">
        <f>W190/'Non-Residential - New Const'!U177</f>
        <v>0.3181818182</v>
      </c>
      <c r="Y190" s="53">
        <f>V190-'Non-Residential - New Const'!V177</f>
        <v>25185006.32</v>
      </c>
      <c r="Z190" s="52">
        <f>Y190/'Non-Residential - New Const'!V177</f>
        <v>0.7962893816</v>
      </c>
      <c r="AA190" s="53">
        <f t="shared" si="227"/>
        <v>69390958.58</v>
      </c>
      <c r="AB190" s="38"/>
      <c r="AC190" s="38"/>
      <c r="AD190" s="38"/>
      <c r="AE190" s="38"/>
      <c r="AF190" s="38"/>
      <c r="AG190" s="38"/>
      <c r="AH190" s="38"/>
      <c r="AI190" s="38"/>
      <c r="AJ190" s="38"/>
      <c r="AK190" s="38"/>
      <c r="AL190" s="38"/>
      <c r="AM190" s="38"/>
      <c r="AN190" s="38"/>
      <c r="AO190" s="38"/>
      <c r="AP190" s="38"/>
      <c r="AQ190" s="38"/>
    </row>
    <row r="191" ht="12.75" customHeight="1">
      <c r="A191" s="15" t="s">
        <v>23</v>
      </c>
      <c r="B191" s="24">
        <v>2018.0</v>
      </c>
      <c r="C191" s="25">
        <v>2.0</v>
      </c>
      <c r="D191" s="26">
        <v>137550.88</v>
      </c>
      <c r="E191" s="25">
        <v>4.0</v>
      </c>
      <c r="F191" s="26">
        <v>895000.0</v>
      </c>
      <c r="G191" s="25">
        <v>15.0</v>
      </c>
      <c r="H191" s="26">
        <v>1.1031428E7</v>
      </c>
      <c r="I191" s="25">
        <v>6.0</v>
      </c>
      <c r="J191" s="26">
        <v>2.6983331E8</v>
      </c>
      <c r="K191" s="25">
        <v>0.0</v>
      </c>
      <c r="L191" s="26">
        <v>0.0</v>
      </c>
      <c r="M191" s="25">
        <v>3.0</v>
      </c>
      <c r="N191" s="26">
        <v>650288.0</v>
      </c>
      <c r="O191" s="25">
        <v>0.0</v>
      </c>
      <c r="P191" s="26">
        <v>0.0</v>
      </c>
      <c r="Q191" s="25">
        <v>0.0</v>
      </c>
      <c r="R191" s="26">
        <v>0.0</v>
      </c>
      <c r="S191" s="29">
        <v>1.0</v>
      </c>
      <c r="T191" s="29">
        <v>848202.0</v>
      </c>
      <c r="U191" s="30">
        <f t="shared" ref="U191:V191" si="230">SUM(C191+G191+I191+K191+M191+O191+Q191+S191+E191)</f>
        <v>31</v>
      </c>
      <c r="V191" s="31">
        <f t="shared" si="230"/>
        <v>283395778.9</v>
      </c>
      <c r="W191" s="51">
        <f>U191-'Non-Residential - New Const'!U178</f>
        <v>-31</v>
      </c>
      <c r="X191" s="52">
        <f>W191/'Non-Residential - New Const'!U178</f>
        <v>-0.5</v>
      </c>
      <c r="Y191" s="53">
        <f>V191-'Non-Residential - New Const'!V178</f>
        <v>246428139</v>
      </c>
      <c r="Z191" s="52">
        <f>Y191/'Non-Residential - New Const'!V178</f>
        <v>6.666050086</v>
      </c>
      <c r="AA191" s="53">
        <f t="shared" si="227"/>
        <v>315819097.6</v>
      </c>
      <c r="AB191" s="38"/>
      <c r="AC191" s="38"/>
      <c r="AD191" s="38"/>
      <c r="AE191" s="38"/>
      <c r="AF191" s="38"/>
      <c r="AG191" s="38"/>
      <c r="AH191" s="38"/>
      <c r="AI191" s="38"/>
      <c r="AJ191" s="38"/>
      <c r="AK191" s="38"/>
      <c r="AL191" s="38"/>
      <c r="AM191" s="38"/>
      <c r="AN191" s="38"/>
      <c r="AO191" s="38"/>
      <c r="AP191" s="38"/>
      <c r="AQ191" s="38"/>
    </row>
    <row r="192" ht="12.75" customHeight="1">
      <c r="A192" s="15" t="s">
        <v>32</v>
      </c>
      <c r="B192" s="24">
        <v>2018.0</v>
      </c>
      <c r="C192" s="25">
        <v>2.0</v>
      </c>
      <c r="D192" s="26">
        <v>711105.28</v>
      </c>
      <c r="E192" s="25">
        <v>4.0</v>
      </c>
      <c r="F192" s="26">
        <v>1790200.0</v>
      </c>
      <c r="G192" s="25">
        <v>26.0</v>
      </c>
      <c r="H192" s="26">
        <v>3.1054903E7</v>
      </c>
      <c r="I192" s="25">
        <v>9.0</v>
      </c>
      <c r="J192" s="26">
        <v>7258002.7</v>
      </c>
      <c r="K192" s="25">
        <v>0.0</v>
      </c>
      <c r="L192" s="26">
        <v>0.0</v>
      </c>
      <c r="M192" s="25">
        <v>2.0</v>
      </c>
      <c r="N192" s="26">
        <v>850500.0</v>
      </c>
      <c r="O192" s="25">
        <v>0.0</v>
      </c>
      <c r="P192" s="26">
        <v>0.0</v>
      </c>
      <c r="Q192" s="25">
        <v>0.0</v>
      </c>
      <c r="R192" s="26">
        <v>0.0</v>
      </c>
      <c r="S192" s="29">
        <v>2.0</v>
      </c>
      <c r="T192" s="29">
        <v>138970.0</v>
      </c>
      <c r="U192" s="30">
        <f t="shared" ref="U192:V192" si="231">SUM(C192+G192+I192+K192+M192+O192+Q192+S192+E192)</f>
        <v>45</v>
      </c>
      <c r="V192" s="31">
        <f t="shared" si="231"/>
        <v>41803680.98</v>
      </c>
      <c r="W192" s="51">
        <f>U192-'Non-Residential - New Const'!U179</f>
        <v>-10</v>
      </c>
      <c r="X192" s="52">
        <f>W192/'Non-Residential - New Const'!U179</f>
        <v>-0.1818181818</v>
      </c>
      <c r="Y192" s="53">
        <f>V192-'Non-Residential - New Const'!V179</f>
        <v>-355416713.9</v>
      </c>
      <c r="Z192" s="52">
        <f>Y192/'Non-Residential - New Const'!V179</f>
        <v>-0.8947594798</v>
      </c>
      <c r="AA192" s="53">
        <f t="shared" si="227"/>
        <v>-39597616.36</v>
      </c>
      <c r="AB192" s="38"/>
      <c r="AC192" s="38"/>
      <c r="AD192" s="38"/>
      <c r="AE192" s="38"/>
      <c r="AF192" s="38"/>
      <c r="AG192" s="38"/>
      <c r="AH192" s="38"/>
      <c r="AI192" s="38"/>
      <c r="AJ192" s="38"/>
      <c r="AK192" s="38"/>
      <c r="AL192" s="38"/>
      <c r="AM192" s="38"/>
      <c r="AN192" s="38"/>
      <c r="AO192" s="38"/>
      <c r="AP192" s="38"/>
      <c r="AQ192" s="38"/>
    </row>
    <row r="193" ht="12.75" customHeight="1">
      <c r="A193" s="15" t="s">
        <v>25</v>
      </c>
      <c r="B193" s="24">
        <v>2018.0</v>
      </c>
      <c r="C193" s="25">
        <v>0.0</v>
      </c>
      <c r="D193" s="26">
        <v>0.0</v>
      </c>
      <c r="E193" s="25">
        <v>5.0</v>
      </c>
      <c r="F193" s="26">
        <v>2511000.0</v>
      </c>
      <c r="G193" s="25">
        <v>12.0</v>
      </c>
      <c r="H193" s="26">
        <v>2.7277507E7</v>
      </c>
      <c r="I193" s="25">
        <v>8.0</v>
      </c>
      <c r="J193" s="26">
        <v>9624765.0</v>
      </c>
      <c r="K193" s="25">
        <v>0.0</v>
      </c>
      <c r="L193" s="26">
        <v>0.0</v>
      </c>
      <c r="M193" s="25">
        <v>1.0</v>
      </c>
      <c r="N193" s="26">
        <v>178479.0</v>
      </c>
      <c r="O193" s="25">
        <v>1.0</v>
      </c>
      <c r="P193" s="26">
        <v>2000000.0</v>
      </c>
      <c r="Q193" s="25">
        <v>0.0</v>
      </c>
      <c r="R193" s="26">
        <v>0.0</v>
      </c>
      <c r="S193" s="29">
        <v>0.0</v>
      </c>
      <c r="T193" s="29">
        <v>0.0</v>
      </c>
      <c r="U193" s="30">
        <f t="shared" ref="U193:V193" si="232">SUM(C193+G193+I193+K193+M193+O193+Q193+S193+E193)</f>
        <v>27</v>
      </c>
      <c r="V193" s="31">
        <f t="shared" si="232"/>
        <v>41591751</v>
      </c>
      <c r="W193" s="51">
        <f>U193-'Non-Residential - New Const'!U180</f>
        <v>-18</v>
      </c>
      <c r="X193" s="52">
        <f>W193/'Non-Residential - New Const'!U180</f>
        <v>-0.4</v>
      </c>
      <c r="Y193" s="53">
        <f>V193-'Non-Residential - New Const'!V180</f>
        <v>20168136.21</v>
      </c>
      <c r="Z193" s="52">
        <f>Y193/'Non-Residential - New Const'!V180</f>
        <v>0.9413974443</v>
      </c>
      <c r="AA193" s="53">
        <f t="shared" si="227"/>
        <v>-19429480.15</v>
      </c>
      <c r="AB193" s="38"/>
      <c r="AC193" s="38"/>
      <c r="AD193" s="38"/>
      <c r="AE193" s="38"/>
      <c r="AF193" s="38"/>
      <c r="AG193" s="38"/>
      <c r="AH193" s="38"/>
      <c r="AI193" s="38"/>
      <c r="AJ193" s="38"/>
      <c r="AK193" s="38"/>
      <c r="AL193" s="38"/>
      <c r="AM193" s="38"/>
      <c r="AN193" s="38"/>
      <c r="AO193" s="38"/>
      <c r="AP193" s="38"/>
      <c r="AQ193" s="38"/>
    </row>
    <row r="194" ht="12.75" customHeight="1">
      <c r="A194" s="15" t="s">
        <v>26</v>
      </c>
      <c r="B194" s="24">
        <v>2018.0</v>
      </c>
      <c r="C194" s="25">
        <v>0.0</v>
      </c>
      <c r="D194" s="26">
        <v>0.0</v>
      </c>
      <c r="E194" s="25">
        <v>3.0</v>
      </c>
      <c r="F194" s="26">
        <v>2621100.0</v>
      </c>
      <c r="G194" s="25">
        <v>13.0</v>
      </c>
      <c r="H194" s="26">
        <v>1.4758715E7</v>
      </c>
      <c r="I194" s="25">
        <v>4.0</v>
      </c>
      <c r="J194" s="26">
        <v>1934396.0</v>
      </c>
      <c r="K194" s="25">
        <v>0.0</v>
      </c>
      <c r="L194" s="26">
        <v>0.0</v>
      </c>
      <c r="M194" s="25">
        <v>0.0</v>
      </c>
      <c r="N194" s="26">
        <v>0.0</v>
      </c>
      <c r="O194" s="25">
        <v>0.0</v>
      </c>
      <c r="P194" s="26">
        <v>0.0</v>
      </c>
      <c r="Q194" s="25">
        <v>0.0</v>
      </c>
      <c r="R194" s="26">
        <v>0.0</v>
      </c>
      <c r="S194" s="29">
        <v>3.0</v>
      </c>
      <c r="T194" s="29">
        <v>6937352.0</v>
      </c>
      <c r="U194" s="30">
        <f t="shared" ref="U194:V194" si="233">SUM(C194+G194+I194+K194+M194+O194+Q194+S194+E194)</f>
        <v>23</v>
      </c>
      <c r="V194" s="31">
        <f t="shared" si="233"/>
        <v>26251563</v>
      </c>
      <c r="W194" s="51">
        <f>U194-'Non-Residential - New Const'!U181</f>
        <v>6</v>
      </c>
      <c r="X194" s="52">
        <f>W194/'Non-Residential - New Const'!U181</f>
        <v>0.3529411765</v>
      </c>
      <c r="Y194" s="53">
        <f>V194-'Non-Residential - New Const'!V181</f>
        <v>-11894038.4</v>
      </c>
      <c r="Z194" s="52">
        <f>Y194/'Non-Residential - New Const'!V181</f>
        <v>-0.3118062886</v>
      </c>
      <c r="AA194" s="53">
        <f t="shared" si="227"/>
        <v>-31323518.55</v>
      </c>
      <c r="AB194" s="38"/>
      <c r="AC194" s="38"/>
      <c r="AD194" s="38"/>
      <c r="AE194" s="38"/>
      <c r="AF194" s="38"/>
      <c r="AG194" s="38"/>
      <c r="AH194" s="38"/>
      <c r="AI194" s="38"/>
      <c r="AJ194" s="38"/>
      <c r="AK194" s="38"/>
      <c r="AL194" s="38"/>
      <c r="AM194" s="38"/>
      <c r="AN194" s="38"/>
      <c r="AO194" s="38"/>
      <c r="AP194" s="38"/>
      <c r="AQ194" s="38"/>
    </row>
    <row r="195" ht="12.75" customHeight="1">
      <c r="A195" s="15" t="s">
        <v>27</v>
      </c>
      <c r="B195" s="24">
        <v>2018.0</v>
      </c>
      <c r="C195" s="25">
        <v>0.0</v>
      </c>
      <c r="D195" s="26">
        <v>0.0</v>
      </c>
      <c r="E195" s="25">
        <v>3.0</v>
      </c>
      <c r="F195" s="26">
        <v>291000.0</v>
      </c>
      <c r="G195" s="25">
        <v>13.0</v>
      </c>
      <c r="H195" s="26">
        <v>1.2865834E7</v>
      </c>
      <c r="I195" s="25">
        <v>11.0</v>
      </c>
      <c r="J195" s="26">
        <v>8.7865398E7</v>
      </c>
      <c r="K195" s="25">
        <v>0.0</v>
      </c>
      <c r="L195" s="26">
        <v>0.0</v>
      </c>
      <c r="M195" s="25">
        <v>1.0</v>
      </c>
      <c r="N195" s="26">
        <v>85050.0</v>
      </c>
      <c r="O195" s="25">
        <v>0.0</v>
      </c>
      <c r="P195" s="26">
        <v>0.0</v>
      </c>
      <c r="Q195" s="25">
        <v>1.0</v>
      </c>
      <c r="R195" s="26">
        <v>160152.0</v>
      </c>
      <c r="S195" s="29">
        <v>2.0</v>
      </c>
      <c r="T195" s="29">
        <v>620500.0</v>
      </c>
      <c r="U195" s="30">
        <f t="shared" ref="U195:V195" si="234">SUM(C195+G195+I195+K195+M195+O195+Q195+S195+E195)</f>
        <v>31</v>
      </c>
      <c r="V195" s="31">
        <f t="shared" si="234"/>
        <v>101887934</v>
      </c>
      <c r="W195" s="51">
        <f>U195-'Non-Residential - New Const'!U182</f>
        <v>-1</v>
      </c>
      <c r="X195" s="52">
        <f>W195/'Non-Residential - New Const'!U182</f>
        <v>-0.03125</v>
      </c>
      <c r="Y195" s="53">
        <f>V195-'Non-Residential - New Const'!V182</f>
        <v>69991104</v>
      </c>
      <c r="Z195" s="52">
        <f>Y195/'Non-Residential - New Const'!V182</f>
        <v>2.194296549</v>
      </c>
      <c r="AA195" s="53">
        <f t="shared" si="227"/>
        <v>38667585.45</v>
      </c>
      <c r="AB195" s="38"/>
      <c r="AC195" s="38"/>
      <c r="AD195" s="38"/>
      <c r="AE195" s="38"/>
      <c r="AF195" s="38"/>
      <c r="AG195" s="38"/>
      <c r="AH195" s="38"/>
      <c r="AI195" s="38"/>
      <c r="AJ195" s="38"/>
      <c r="AK195" s="38"/>
      <c r="AL195" s="38"/>
      <c r="AM195" s="38"/>
      <c r="AN195" s="38"/>
      <c r="AO195" s="38"/>
      <c r="AP195" s="38"/>
      <c r="AQ195" s="38"/>
    </row>
    <row r="196" ht="12.75" customHeight="1">
      <c r="A196" s="15" t="s">
        <v>28</v>
      </c>
      <c r="B196" s="24">
        <v>2018.0</v>
      </c>
      <c r="C196" s="25">
        <v>2.0</v>
      </c>
      <c r="D196" s="26">
        <v>981209.12</v>
      </c>
      <c r="E196" s="25">
        <v>0.0</v>
      </c>
      <c r="F196" s="26">
        <v>0.0</v>
      </c>
      <c r="G196" s="25">
        <v>28.0</v>
      </c>
      <c r="H196" s="26">
        <v>1.6897893E7</v>
      </c>
      <c r="I196" s="25">
        <v>4.0</v>
      </c>
      <c r="J196" s="26">
        <v>2450689.0</v>
      </c>
      <c r="K196" s="25">
        <v>1.0</v>
      </c>
      <c r="L196" s="26">
        <v>2000000.0</v>
      </c>
      <c r="M196" s="25">
        <v>2.0</v>
      </c>
      <c r="N196" s="26">
        <v>525357.0</v>
      </c>
      <c r="O196" s="25">
        <v>0.0</v>
      </c>
      <c r="P196" s="26">
        <v>0.0</v>
      </c>
      <c r="Q196" s="25">
        <v>3.0</v>
      </c>
      <c r="R196" s="26">
        <v>226981.0</v>
      </c>
      <c r="S196" s="29">
        <v>1.0</v>
      </c>
      <c r="T196" s="29">
        <v>8739129.0</v>
      </c>
      <c r="U196" s="30">
        <f t="shared" ref="U196:V196" si="235">SUM(C196+G196+I196+K196+M196+O196+Q196+S196+E196)</f>
        <v>41</v>
      </c>
      <c r="V196" s="31">
        <f t="shared" si="235"/>
        <v>31821258.12</v>
      </c>
      <c r="W196" s="51">
        <f>U196-'Non-Residential - New Const'!U183</f>
        <v>8</v>
      </c>
      <c r="X196" s="52">
        <f>W196/'Non-Residential - New Const'!U183</f>
        <v>0.2424242424</v>
      </c>
      <c r="Y196" s="53">
        <f>V196-'Non-Residential - New Const'!V183</f>
        <v>-128189626.3</v>
      </c>
      <c r="Z196" s="52">
        <f>Y196/'Non-Residential - New Const'!V183</f>
        <v>-0.8011306653</v>
      </c>
      <c r="AA196" s="53">
        <f t="shared" si="227"/>
        <v>-89522040.83</v>
      </c>
      <c r="AB196" s="38"/>
      <c r="AC196" s="38"/>
      <c r="AD196" s="38"/>
      <c r="AE196" s="38"/>
      <c r="AF196" s="38"/>
      <c r="AG196" s="38"/>
      <c r="AH196" s="38"/>
      <c r="AI196" s="38"/>
      <c r="AJ196" s="38"/>
      <c r="AK196" s="38"/>
      <c r="AL196" s="38"/>
      <c r="AM196" s="38"/>
      <c r="AN196" s="38"/>
      <c r="AO196" s="38"/>
      <c r="AP196" s="38"/>
      <c r="AQ196" s="38"/>
    </row>
    <row r="197" ht="12.75" customHeight="1">
      <c r="A197" s="15" t="s">
        <v>29</v>
      </c>
      <c r="B197" s="24">
        <v>2018.0</v>
      </c>
      <c r="C197" s="25">
        <v>0.0</v>
      </c>
      <c r="D197" s="26">
        <v>0.0</v>
      </c>
      <c r="E197" s="25">
        <v>1.0</v>
      </c>
      <c r="F197" s="26">
        <v>400000.0</v>
      </c>
      <c r="G197" s="25">
        <v>25.0</v>
      </c>
      <c r="H197" s="26">
        <v>1.4266728E7</v>
      </c>
      <c r="I197" s="25">
        <v>12.0</v>
      </c>
      <c r="J197" s="26">
        <v>2.206106317E7</v>
      </c>
      <c r="K197" s="25">
        <v>0.0</v>
      </c>
      <c r="L197" s="26">
        <v>0.0</v>
      </c>
      <c r="M197" s="25">
        <v>0.0</v>
      </c>
      <c r="N197" s="26">
        <v>0.0</v>
      </c>
      <c r="O197" s="25">
        <v>0.0</v>
      </c>
      <c r="P197" s="26">
        <v>0.0</v>
      </c>
      <c r="Q197" s="25">
        <v>0.0</v>
      </c>
      <c r="R197" s="26">
        <v>0.0</v>
      </c>
      <c r="S197" s="29">
        <v>3.0</v>
      </c>
      <c r="T197" s="29">
        <v>4.2270539E7</v>
      </c>
      <c r="U197" s="30">
        <f t="shared" ref="U197:V197" si="236">SUM(C197+G197+I197+K197+M197+O197+Q197+S197+E197)</f>
        <v>41</v>
      </c>
      <c r="V197" s="31">
        <f t="shared" si="236"/>
        <v>78998330.17</v>
      </c>
      <c r="W197" s="51">
        <f>U197-'Non-Residential - New Const'!U184</f>
        <v>17</v>
      </c>
      <c r="X197" s="52">
        <f>W197/'Non-Residential - New Const'!U184</f>
        <v>0.7083333333</v>
      </c>
      <c r="Y197" s="53">
        <f>V197-'Non-Residential - New Const'!V184</f>
        <v>-53146886.83</v>
      </c>
      <c r="Z197" s="52">
        <f>Y197/'Non-Residential - New Const'!V184</f>
        <v>-0.4021854747</v>
      </c>
      <c r="AA197" s="53">
        <f t="shared" si="227"/>
        <v>-142668927.7</v>
      </c>
      <c r="AB197" s="38"/>
      <c r="AC197" s="38"/>
      <c r="AD197" s="38"/>
      <c r="AE197" s="38"/>
      <c r="AF197" s="38"/>
      <c r="AG197" s="38"/>
      <c r="AH197" s="38"/>
      <c r="AI197" s="38"/>
      <c r="AJ197" s="38"/>
      <c r="AK197" s="38"/>
      <c r="AL197" s="38"/>
      <c r="AM197" s="38"/>
      <c r="AN197" s="38"/>
      <c r="AO197" s="38"/>
      <c r="AP197" s="38"/>
      <c r="AQ197" s="38"/>
    </row>
    <row r="198" ht="12.75" customHeight="1">
      <c r="A198" s="15" t="s">
        <v>30</v>
      </c>
      <c r="B198" s="24">
        <v>2018.0</v>
      </c>
      <c r="C198" s="25">
        <v>0.0</v>
      </c>
      <c r="D198" s="26">
        <v>0.0</v>
      </c>
      <c r="E198" s="25">
        <v>0.0</v>
      </c>
      <c r="F198" s="26">
        <v>0.0</v>
      </c>
      <c r="G198" s="25">
        <v>9.0</v>
      </c>
      <c r="H198" s="26">
        <v>2.647887E7</v>
      </c>
      <c r="I198" s="25">
        <v>12.0</v>
      </c>
      <c r="J198" s="26">
        <v>7.23497191E8</v>
      </c>
      <c r="K198" s="25">
        <v>0.0</v>
      </c>
      <c r="L198" s="26">
        <v>0.0</v>
      </c>
      <c r="M198" s="25">
        <v>0.0</v>
      </c>
      <c r="N198" s="26">
        <v>0.0</v>
      </c>
      <c r="O198" s="25">
        <v>0.0</v>
      </c>
      <c r="P198" s="26">
        <v>0.0</v>
      </c>
      <c r="Q198" s="25">
        <v>1.0</v>
      </c>
      <c r="R198" s="26">
        <v>307044.0</v>
      </c>
      <c r="S198" s="29">
        <v>1.0</v>
      </c>
      <c r="T198" s="29">
        <v>9.128179E7</v>
      </c>
      <c r="U198" s="30">
        <f t="shared" ref="U198:V198" si="237">SUM(C198+G198+I198+K198+M198+O198+Q198+S198+E198)</f>
        <v>23</v>
      </c>
      <c r="V198" s="31">
        <f t="shared" si="237"/>
        <v>841564895</v>
      </c>
      <c r="W198" s="51">
        <f>U198-'Non-Residential - New Const'!U185</f>
        <v>8</v>
      </c>
      <c r="X198" s="52">
        <f>W198/'Non-Residential - New Const'!U185</f>
        <v>0.5333333333</v>
      </c>
      <c r="Y198" s="53">
        <f>V198-'Non-Residential - New Const'!V185</f>
        <v>700463487</v>
      </c>
      <c r="Z198" s="52">
        <f>Y198/'Non-Residential - New Const'!V185</f>
        <v>4.964255828</v>
      </c>
      <c r="AA198" s="53">
        <f t="shared" si="227"/>
        <v>557794559.3</v>
      </c>
      <c r="AB198" s="38"/>
      <c r="AC198" s="38"/>
      <c r="AD198" s="38"/>
      <c r="AE198" s="38"/>
      <c r="AF198" s="38"/>
      <c r="AG198" s="38"/>
      <c r="AH198" s="38"/>
      <c r="AI198" s="38"/>
      <c r="AJ198" s="38"/>
      <c r="AK198" s="38"/>
      <c r="AL198" s="38"/>
      <c r="AM198" s="38"/>
      <c r="AN198" s="38"/>
      <c r="AO198" s="38"/>
      <c r="AP198" s="38"/>
      <c r="AQ198" s="38"/>
    </row>
    <row r="199" ht="12.75" customHeight="1">
      <c r="A199" s="23" t="s">
        <v>31</v>
      </c>
      <c r="B199" s="40">
        <v>2018.0</v>
      </c>
      <c r="C199" s="41">
        <f t="shared" ref="C199:V199" si="238">SUM(C187:C198)</f>
        <v>7</v>
      </c>
      <c r="D199" s="42">
        <f t="shared" si="238"/>
        <v>2279865.28</v>
      </c>
      <c r="E199" s="41">
        <f t="shared" si="238"/>
        <v>27</v>
      </c>
      <c r="F199" s="42">
        <f t="shared" si="238"/>
        <v>15901224</v>
      </c>
      <c r="G199" s="41">
        <f t="shared" si="238"/>
        <v>183</v>
      </c>
      <c r="H199" s="42">
        <f t="shared" si="238"/>
        <v>217501132</v>
      </c>
      <c r="I199" s="41">
        <f t="shared" si="238"/>
        <v>93</v>
      </c>
      <c r="J199" s="42">
        <f t="shared" si="238"/>
        <v>1155283455</v>
      </c>
      <c r="K199" s="41">
        <f t="shared" si="238"/>
        <v>2</v>
      </c>
      <c r="L199" s="42">
        <f t="shared" si="238"/>
        <v>7600000</v>
      </c>
      <c r="M199" s="41">
        <f t="shared" si="238"/>
        <v>12</v>
      </c>
      <c r="N199" s="42">
        <f t="shared" si="238"/>
        <v>3624770</v>
      </c>
      <c r="O199" s="41">
        <f t="shared" si="238"/>
        <v>1</v>
      </c>
      <c r="P199" s="42">
        <f t="shared" si="238"/>
        <v>2000000</v>
      </c>
      <c r="Q199" s="41">
        <f t="shared" si="238"/>
        <v>5</v>
      </c>
      <c r="R199" s="42">
        <f t="shared" si="238"/>
        <v>694177</v>
      </c>
      <c r="S199" s="45">
        <f t="shared" si="238"/>
        <v>15</v>
      </c>
      <c r="T199" s="45">
        <f t="shared" si="238"/>
        <v>168539448</v>
      </c>
      <c r="U199" s="46">
        <f t="shared" si="238"/>
        <v>345</v>
      </c>
      <c r="V199" s="47">
        <f t="shared" si="238"/>
        <v>1573424072</v>
      </c>
      <c r="W199" s="54">
        <f>U199-'Non-Residential - New Const'!U186</f>
        <v>-24</v>
      </c>
      <c r="X199" s="55">
        <f>W199/'Non-Residential - New Const'!U186</f>
        <v>-0.06504065041</v>
      </c>
      <c r="Y199" s="56">
        <f>V199-'Non-Residential - New Const'!V186</f>
        <v>557794559.3</v>
      </c>
      <c r="Z199" s="55">
        <f>Y199/'Non-Residential - New Const'!V186</f>
        <v>0.5492106644</v>
      </c>
      <c r="AA199" s="56">
        <f t="shared" ref="AA199:AA200" si="240">Y199</f>
        <v>557794559.3</v>
      </c>
      <c r="AB199" s="38"/>
      <c r="AC199" s="38"/>
      <c r="AD199" s="38"/>
      <c r="AE199" s="38"/>
      <c r="AF199" s="38"/>
      <c r="AG199" s="38"/>
      <c r="AH199" s="38"/>
      <c r="AI199" s="38"/>
      <c r="AJ199" s="38"/>
      <c r="AK199" s="38"/>
      <c r="AL199" s="38"/>
      <c r="AM199" s="38"/>
      <c r="AN199" s="38"/>
      <c r="AO199" s="38"/>
      <c r="AP199" s="38"/>
      <c r="AQ199" s="38"/>
    </row>
    <row r="200" ht="12.75" customHeight="1">
      <c r="A200" s="15" t="s">
        <v>19</v>
      </c>
      <c r="B200" s="24">
        <v>2019.0</v>
      </c>
      <c r="C200" s="26">
        <v>0.0</v>
      </c>
      <c r="D200" s="26">
        <v>0.0</v>
      </c>
      <c r="E200" s="25">
        <v>0.0</v>
      </c>
      <c r="F200" s="26">
        <v>0.0</v>
      </c>
      <c r="G200" s="25">
        <v>17.0</v>
      </c>
      <c r="H200" s="26">
        <v>6106538.0</v>
      </c>
      <c r="I200" s="25">
        <v>6.0</v>
      </c>
      <c r="J200" s="26">
        <v>1.2726707E7</v>
      </c>
      <c r="K200" s="25">
        <v>1.0</v>
      </c>
      <c r="L200" s="26">
        <v>1350000.0</v>
      </c>
      <c r="M200" s="25">
        <v>0.0</v>
      </c>
      <c r="N200" s="26">
        <v>0.0</v>
      </c>
      <c r="O200" s="25">
        <v>0.0</v>
      </c>
      <c r="P200" s="26">
        <v>0.0</v>
      </c>
      <c r="Q200" s="25">
        <v>0.0</v>
      </c>
      <c r="R200" s="26">
        <v>0.0</v>
      </c>
      <c r="S200" s="29">
        <v>2.0</v>
      </c>
      <c r="T200" s="29">
        <v>2.1028889E7</v>
      </c>
      <c r="U200" s="30">
        <f t="shared" ref="U200:V200" si="239">SUM(C200+G200+I200+K200+M200+O200+Q200+S200+E200)</f>
        <v>26</v>
      </c>
      <c r="V200" s="31">
        <f t="shared" si="239"/>
        <v>41212134</v>
      </c>
      <c r="W200" s="51">
        <f>U200-'Non-Residential - New Const'!U187</f>
        <v>14</v>
      </c>
      <c r="X200" s="52">
        <f>W200/'Non-Residential - New Const'!U187</f>
        <v>1.166666667</v>
      </c>
      <c r="Y200" s="53">
        <f>V200-'Non-Residential - New Const'!V187</f>
        <v>9694612.72</v>
      </c>
      <c r="Z200" s="52">
        <f>Y200/'Non-Residential - New Const'!V187</f>
        <v>0.3075943896</v>
      </c>
      <c r="AA200" s="53">
        <f t="shared" si="240"/>
        <v>9694612.72</v>
      </c>
      <c r="AB200" s="38"/>
      <c r="AC200" s="37">
        <f t="array" ref="AC200:AN201">TRANSPOSE(U200:V211)</f>
        <v>26</v>
      </c>
      <c r="AD200" s="37">
        <v>21.0</v>
      </c>
      <c r="AE200" s="37">
        <v>17.0</v>
      </c>
      <c r="AF200" s="37">
        <v>36.0</v>
      </c>
      <c r="AG200" s="37">
        <v>32.0</v>
      </c>
      <c r="AH200" s="37">
        <v>30.0</v>
      </c>
      <c r="AI200" s="37">
        <v>24.0</v>
      </c>
      <c r="AJ200" s="37">
        <v>30.0</v>
      </c>
      <c r="AK200" s="37">
        <v>19.0</v>
      </c>
      <c r="AL200" s="37">
        <v>45.0</v>
      </c>
      <c r="AM200" s="37">
        <v>17.0</v>
      </c>
      <c r="AN200" s="37">
        <v>15.0</v>
      </c>
      <c r="AO200" s="38"/>
      <c r="AP200" s="38"/>
      <c r="AQ200" s="38"/>
    </row>
    <row r="201" ht="12.75" customHeight="1">
      <c r="A201" s="15" t="s">
        <v>20</v>
      </c>
      <c r="B201" s="24">
        <v>2019.0</v>
      </c>
      <c r="C201" s="25">
        <v>1.0</v>
      </c>
      <c r="D201" s="26">
        <v>32400.0</v>
      </c>
      <c r="E201" s="25">
        <v>0.0</v>
      </c>
      <c r="F201" s="26">
        <v>0.0</v>
      </c>
      <c r="G201" s="25">
        <v>13.0</v>
      </c>
      <c r="H201" s="26">
        <v>3617471.0</v>
      </c>
      <c r="I201" s="25">
        <v>4.0</v>
      </c>
      <c r="J201" s="26">
        <v>9422330.52</v>
      </c>
      <c r="K201" s="25">
        <v>0.0</v>
      </c>
      <c r="L201" s="26">
        <v>0.0</v>
      </c>
      <c r="M201" s="25">
        <v>1.0</v>
      </c>
      <c r="N201" s="26">
        <v>249984.0</v>
      </c>
      <c r="O201" s="25">
        <v>0.0</v>
      </c>
      <c r="P201" s="26">
        <v>0.0</v>
      </c>
      <c r="Q201" s="25">
        <v>0.0</v>
      </c>
      <c r="R201" s="26">
        <v>0.0</v>
      </c>
      <c r="S201" s="29">
        <v>2.0</v>
      </c>
      <c r="T201" s="29">
        <v>2.9075808E7</v>
      </c>
      <c r="U201" s="30">
        <f t="shared" ref="U201:V201" si="241">SUM(C201+G201+I201+K201+M201+O201+Q201+S201+E201)</f>
        <v>21</v>
      </c>
      <c r="V201" s="31">
        <f t="shared" si="241"/>
        <v>42397993.52</v>
      </c>
      <c r="W201" s="51">
        <f>U201-'Non-Residential - New Const'!U188</f>
        <v>3</v>
      </c>
      <c r="X201" s="52">
        <f>W201/'Non-Residential - New Const'!U188</f>
        <v>0.1666666667</v>
      </c>
      <c r="Y201" s="53">
        <f>V201-'Non-Residential - New Const'!V188</f>
        <v>23647361.52</v>
      </c>
      <c r="Z201" s="52">
        <f>Y201/'Non-Residential - New Const'!V188</f>
        <v>1.261150105</v>
      </c>
      <c r="AA201" s="53">
        <f t="shared" ref="AA201:AA211" si="243">AA200+Y201</f>
        <v>33341974.24</v>
      </c>
      <c r="AB201" s="38"/>
      <c r="AC201" s="37">
        <v>4.1212134E7</v>
      </c>
      <c r="AD201" s="37">
        <v>4.2397993519999996E7</v>
      </c>
      <c r="AE201" s="37">
        <v>3.8282697E7</v>
      </c>
      <c r="AF201" s="37">
        <v>5.3554541E7</v>
      </c>
      <c r="AG201" s="37">
        <v>7.05552592E7</v>
      </c>
      <c r="AH201" s="37">
        <v>2.7342140740000002E7</v>
      </c>
      <c r="AI201" s="37">
        <v>4.163870464E7</v>
      </c>
      <c r="AJ201" s="37">
        <v>5.881376768E7</v>
      </c>
      <c r="AK201" s="37">
        <v>6.528092961E8</v>
      </c>
      <c r="AL201" s="37">
        <v>3.72030978E8</v>
      </c>
      <c r="AM201" s="37">
        <v>2.8241319E7</v>
      </c>
      <c r="AN201" s="37">
        <v>2.351037708E7</v>
      </c>
      <c r="AO201" s="38"/>
      <c r="AP201" s="38"/>
      <c r="AQ201" s="38"/>
    </row>
    <row r="202" ht="12.75" customHeight="1">
      <c r="A202" s="15" t="s">
        <v>21</v>
      </c>
      <c r="B202" s="24">
        <v>2019.0</v>
      </c>
      <c r="C202" s="25">
        <v>0.0</v>
      </c>
      <c r="D202" s="26">
        <v>0.0</v>
      </c>
      <c r="E202" s="25">
        <v>0.0</v>
      </c>
      <c r="F202" s="26">
        <v>0.0</v>
      </c>
      <c r="G202" s="25">
        <v>6.0</v>
      </c>
      <c r="H202" s="26">
        <v>5770480.0</v>
      </c>
      <c r="I202" s="25">
        <v>5.0</v>
      </c>
      <c r="J202" s="26">
        <v>7059855.0</v>
      </c>
      <c r="K202" s="25">
        <v>0.0</v>
      </c>
      <c r="L202" s="26">
        <v>0.0</v>
      </c>
      <c r="M202" s="25">
        <v>0.0</v>
      </c>
      <c r="N202" s="26">
        <v>0.0</v>
      </c>
      <c r="O202" s="25">
        <v>0.0</v>
      </c>
      <c r="P202" s="26">
        <v>0.0</v>
      </c>
      <c r="Q202" s="25">
        <v>4.0</v>
      </c>
      <c r="R202" s="26">
        <v>701175.0</v>
      </c>
      <c r="S202" s="29">
        <v>2.0</v>
      </c>
      <c r="T202" s="29">
        <v>2.4751187E7</v>
      </c>
      <c r="U202" s="30">
        <f t="shared" ref="U202:V202" si="242">SUM(C202+G202+I202+K202+M202+O202+Q202+S202+E202)</f>
        <v>17</v>
      </c>
      <c r="V202" s="31">
        <f t="shared" si="242"/>
        <v>38282697</v>
      </c>
      <c r="W202" s="51">
        <f>U202-'Non-Residential - New Const'!U189</f>
        <v>-7</v>
      </c>
      <c r="X202" s="52">
        <f>W202/'Non-Residential - New Const'!U189</f>
        <v>-0.2916666667</v>
      </c>
      <c r="Y202" s="53">
        <f>V202-'Non-Residential - New Const'!V189</f>
        <v>19254933</v>
      </c>
      <c r="Z202" s="52">
        <f>Y202/'Non-Residential - New Const'!V189</f>
        <v>1.011938817</v>
      </c>
      <c r="AA202" s="53">
        <f t="shared" si="243"/>
        <v>52596907.24</v>
      </c>
      <c r="AB202" s="38"/>
      <c r="AC202" s="57">
        <f t="shared" ref="AC202:AN202" si="244">AC201/$AC$138</f>
        <v>41.212134</v>
      </c>
      <c r="AD202" s="57">
        <f t="shared" si="244"/>
        <v>42.39799352</v>
      </c>
      <c r="AE202" s="57">
        <f t="shared" si="244"/>
        <v>38.282697</v>
      </c>
      <c r="AF202" s="57">
        <f t="shared" si="244"/>
        <v>53.554541</v>
      </c>
      <c r="AG202" s="57">
        <f t="shared" si="244"/>
        <v>70.5552592</v>
      </c>
      <c r="AH202" s="57">
        <f t="shared" si="244"/>
        <v>27.34214074</v>
      </c>
      <c r="AI202" s="57">
        <f t="shared" si="244"/>
        <v>41.63870464</v>
      </c>
      <c r="AJ202" s="57">
        <f t="shared" si="244"/>
        <v>58.81376768</v>
      </c>
      <c r="AK202" s="57">
        <f t="shared" si="244"/>
        <v>652.8092961</v>
      </c>
      <c r="AL202" s="57">
        <f t="shared" si="244"/>
        <v>372.030978</v>
      </c>
      <c r="AM202" s="57">
        <f t="shared" si="244"/>
        <v>28.241319</v>
      </c>
      <c r="AN202" s="57">
        <f t="shared" si="244"/>
        <v>23.51037708</v>
      </c>
      <c r="AO202" s="38"/>
      <c r="AP202" s="38"/>
      <c r="AQ202" s="38"/>
    </row>
    <row r="203" ht="12.75" customHeight="1">
      <c r="A203" s="15" t="s">
        <v>22</v>
      </c>
      <c r="B203" s="24">
        <v>2019.0</v>
      </c>
      <c r="C203" s="25">
        <v>2.0</v>
      </c>
      <c r="D203" s="26">
        <v>1323360.0</v>
      </c>
      <c r="E203" s="25">
        <v>1.0</v>
      </c>
      <c r="F203" s="26">
        <v>48000.0</v>
      </c>
      <c r="G203" s="25">
        <v>16.0</v>
      </c>
      <c r="H203" s="26">
        <v>2.1028438E7</v>
      </c>
      <c r="I203" s="25">
        <v>14.0</v>
      </c>
      <c r="J203" s="26">
        <v>2.896426E7</v>
      </c>
      <c r="K203" s="25">
        <v>1.0</v>
      </c>
      <c r="L203" s="26">
        <v>860000.0</v>
      </c>
      <c r="M203" s="25">
        <v>1.0</v>
      </c>
      <c r="N203" s="26">
        <v>472334.0</v>
      </c>
      <c r="O203" s="25">
        <v>0.0</v>
      </c>
      <c r="P203" s="26">
        <v>0.0</v>
      </c>
      <c r="Q203" s="25">
        <v>0.0</v>
      </c>
      <c r="R203" s="26">
        <v>0.0</v>
      </c>
      <c r="S203" s="29">
        <v>1.0</v>
      </c>
      <c r="T203" s="29">
        <v>858149.0</v>
      </c>
      <c r="U203" s="30">
        <f t="shared" ref="U203:V203" si="245">SUM(C203+G203+I203+K203+M203+O203+Q203+S203+E203)</f>
        <v>36</v>
      </c>
      <c r="V203" s="31">
        <f t="shared" si="245"/>
        <v>53554541</v>
      </c>
      <c r="W203" s="51">
        <f>U203-'Non-Residential - New Const'!U190</f>
        <v>7</v>
      </c>
      <c r="X203" s="52">
        <f>W203/'Non-Residential - New Const'!U190</f>
        <v>0.2413793103</v>
      </c>
      <c r="Y203" s="53">
        <f>V203-'Non-Residential - New Const'!V190</f>
        <v>-3258422.32</v>
      </c>
      <c r="Z203" s="52">
        <f>Y203/'Non-Residential - New Const'!V190</f>
        <v>-0.0573535005</v>
      </c>
      <c r="AA203" s="53">
        <f t="shared" si="243"/>
        <v>49338484.92</v>
      </c>
      <c r="AB203" s="38"/>
      <c r="AC203" s="38"/>
      <c r="AD203" s="38"/>
      <c r="AE203" s="38"/>
      <c r="AF203" s="38"/>
      <c r="AG203" s="38"/>
      <c r="AH203" s="38"/>
      <c r="AI203" s="38"/>
      <c r="AJ203" s="38"/>
      <c r="AK203" s="38"/>
      <c r="AL203" s="38"/>
      <c r="AM203" s="38"/>
      <c r="AN203" s="38"/>
      <c r="AO203" s="38"/>
      <c r="AP203" s="38"/>
      <c r="AQ203" s="38"/>
    </row>
    <row r="204" ht="12.75" customHeight="1">
      <c r="A204" s="15" t="s">
        <v>23</v>
      </c>
      <c r="B204" s="24">
        <v>2019.0</v>
      </c>
      <c r="C204" s="25">
        <v>0.0</v>
      </c>
      <c r="D204" s="26">
        <v>0.0</v>
      </c>
      <c r="E204" s="25">
        <v>2.0</v>
      </c>
      <c r="F204" s="26">
        <v>1225000.0</v>
      </c>
      <c r="G204" s="25">
        <v>21.0</v>
      </c>
      <c r="H204" s="26">
        <v>5.8611653E7</v>
      </c>
      <c r="I204" s="25">
        <v>7.0</v>
      </c>
      <c r="J204" s="26">
        <v>1.06903562E7</v>
      </c>
      <c r="K204" s="25">
        <v>1.0</v>
      </c>
      <c r="L204" s="26">
        <v>0.0</v>
      </c>
      <c r="M204" s="25">
        <v>1.0</v>
      </c>
      <c r="N204" s="26">
        <v>28250.0</v>
      </c>
      <c r="O204" s="25">
        <v>0.0</v>
      </c>
      <c r="P204" s="26">
        <v>0.0</v>
      </c>
      <c r="Q204" s="25">
        <v>0.0</v>
      </c>
      <c r="R204" s="26">
        <v>0.0</v>
      </c>
      <c r="S204" s="29">
        <v>0.0</v>
      </c>
      <c r="T204" s="29">
        <v>0.0</v>
      </c>
      <c r="U204" s="30">
        <f t="shared" ref="U204:V204" si="246">SUM(C204+G204+I204+K204+M204+O204+Q204+S204+E204)</f>
        <v>32</v>
      </c>
      <c r="V204" s="31">
        <f t="shared" si="246"/>
        <v>70555259.2</v>
      </c>
      <c r="W204" s="51">
        <f>U204-'Non-Residential - New Const'!U191</f>
        <v>1</v>
      </c>
      <c r="X204" s="52">
        <f>W204/'Non-Residential - New Const'!U191</f>
        <v>0.03225806452</v>
      </c>
      <c r="Y204" s="53">
        <f>V204-'Non-Residential - New Const'!V191</f>
        <v>-212840519.7</v>
      </c>
      <c r="Z204" s="52">
        <f>Y204/'Non-Residential - New Const'!V191</f>
        <v>-0.7510363087</v>
      </c>
      <c r="AA204" s="53">
        <f t="shared" si="243"/>
        <v>-163502034.8</v>
      </c>
      <c r="AB204" s="38"/>
      <c r="AC204" s="38"/>
      <c r="AD204" s="38"/>
      <c r="AE204" s="38"/>
      <c r="AF204" s="38"/>
      <c r="AG204" s="38"/>
      <c r="AH204" s="38"/>
      <c r="AI204" s="38"/>
      <c r="AJ204" s="38"/>
      <c r="AK204" s="38"/>
      <c r="AL204" s="38"/>
      <c r="AM204" s="38"/>
      <c r="AN204" s="38"/>
      <c r="AO204" s="38"/>
      <c r="AP204" s="38"/>
      <c r="AQ204" s="38"/>
    </row>
    <row r="205" ht="12.75" customHeight="1">
      <c r="A205" s="15" t="s">
        <v>32</v>
      </c>
      <c r="B205" s="24">
        <v>2019.0</v>
      </c>
      <c r="C205" s="25">
        <v>0.0</v>
      </c>
      <c r="D205" s="26">
        <v>0.0</v>
      </c>
      <c r="E205" s="25">
        <v>3.0</v>
      </c>
      <c r="F205" s="26">
        <v>1.4086282E7</v>
      </c>
      <c r="G205" s="25">
        <v>8.0</v>
      </c>
      <c r="H205" s="26">
        <v>2608993.0</v>
      </c>
      <c r="I205" s="25">
        <v>16.0</v>
      </c>
      <c r="J205" s="26">
        <v>9593522.74</v>
      </c>
      <c r="K205" s="25">
        <v>1.0</v>
      </c>
      <c r="L205" s="26">
        <v>700000.0</v>
      </c>
      <c r="M205" s="25">
        <v>0.0</v>
      </c>
      <c r="N205" s="26">
        <v>0.0</v>
      </c>
      <c r="O205" s="25">
        <v>0.0</v>
      </c>
      <c r="P205" s="26">
        <v>0.0</v>
      </c>
      <c r="Q205" s="25">
        <v>1.0</v>
      </c>
      <c r="R205" s="26">
        <v>130000.0</v>
      </c>
      <c r="S205" s="29">
        <v>1.0</v>
      </c>
      <c r="T205" s="29">
        <v>223343.0</v>
      </c>
      <c r="U205" s="30">
        <f t="shared" ref="U205:V205" si="247">SUM(C205+G205+I205+K205+M205+O205+Q205+S205+E205)</f>
        <v>30</v>
      </c>
      <c r="V205" s="31">
        <f t="shared" si="247"/>
        <v>27342140.74</v>
      </c>
      <c r="W205" s="51">
        <f>U205-'Non-Residential - New Const'!U192</f>
        <v>-15</v>
      </c>
      <c r="X205" s="52">
        <f>W205/'Non-Residential - New Const'!U192</f>
        <v>-0.3333333333</v>
      </c>
      <c r="Y205" s="53">
        <f>V205-'Non-Residential - New Const'!V192</f>
        <v>-14461540.24</v>
      </c>
      <c r="Z205" s="52">
        <f>Y205/'Non-Residential - New Const'!V192</f>
        <v>-0.3459393982</v>
      </c>
      <c r="AA205" s="53">
        <f t="shared" si="243"/>
        <v>-177963575</v>
      </c>
      <c r="AB205" s="38"/>
      <c r="AC205" s="38"/>
      <c r="AD205" s="38"/>
      <c r="AE205" s="38"/>
      <c r="AF205" s="38"/>
      <c r="AG205" s="38"/>
      <c r="AH205" s="38"/>
      <c r="AI205" s="38"/>
      <c r="AJ205" s="38"/>
      <c r="AK205" s="38"/>
      <c r="AL205" s="38"/>
      <c r="AM205" s="38"/>
      <c r="AN205" s="38"/>
      <c r="AO205" s="38"/>
      <c r="AP205" s="38"/>
      <c r="AQ205" s="38"/>
    </row>
    <row r="206" ht="12.75" customHeight="1">
      <c r="A206" s="15" t="s">
        <v>25</v>
      </c>
      <c r="B206" s="24">
        <v>2019.0</v>
      </c>
      <c r="C206" s="25">
        <v>0.0</v>
      </c>
      <c r="D206" s="26">
        <v>0.0</v>
      </c>
      <c r="E206" s="25">
        <v>0.0</v>
      </c>
      <c r="F206" s="26">
        <v>0.0</v>
      </c>
      <c r="G206" s="25">
        <v>18.0</v>
      </c>
      <c r="H206" s="26">
        <v>3.4606202E7</v>
      </c>
      <c r="I206" s="25">
        <v>2.0</v>
      </c>
      <c r="J206" s="26">
        <v>362548.64</v>
      </c>
      <c r="K206" s="25">
        <v>1.0</v>
      </c>
      <c r="L206" s="26">
        <v>302000.0</v>
      </c>
      <c r="M206" s="25">
        <v>1.0</v>
      </c>
      <c r="N206" s="26">
        <v>201600.0</v>
      </c>
      <c r="O206" s="25">
        <v>0.0</v>
      </c>
      <c r="P206" s="26">
        <v>0.0</v>
      </c>
      <c r="Q206" s="25">
        <v>0.0</v>
      </c>
      <c r="R206" s="26">
        <v>0.0</v>
      </c>
      <c r="S206" s="29">
        <v>2.0</v>
      </c>
      <c r="T206" s="29">
        <v>6166354.0</v>
      </c>
      <c r="U206" s="30">
        <f t="shared" ref="U206:V206" si="248">SUM(C206+G206+I206+K206+M206+O206+Q206+S206+E206)</f>
        <v>24</v>
      </c>
      <c r="V206" s="31">
        <f t="shared" si="248"/>
        <v>41638704.64</v>
      </c>
      <c r="W206" s="51">
        <f>U206-'Non-Residential - New Const'!U193</f>
        <v>-3</v>
      </c>
      <c r="X206" s="52">
        <f>W206/'Non-Residential - New Const'!U193</f>
        <v>-0.1111111111</v>
      </c>
      <c r="Y206" s="53">
        <f>V206-'Non-Residential - New Const'!V193</f>
        <v>46953.64</v>
      </c>
      <c r="Z206" s="52">
        <f>Y206/'Non-Residential - New Const'!V193</f>
        <v>0.001128917126</v>
      </c>
      <c r="AA206" s="53">
        <f t="shared" si="243"/>
        <v>-177916621.4</v>
      </c>
      <c r="AB206" s="38"/>
      <c r="AC206" s="38"/>
      <c r="AD206" s="38"/>
      <c r="AE206" s="38"/>
      <c r="AF206" s="38"/>
      <c r="AG206" s="38"/>
      <c r="AH206" s="38"/>
      <c r="AI206" s="38"/>
      <c r="AJ206" s="38"/>
      <c r="AK206" s="38"/>
      <c r="AL206" s="38"/>
      <c r="AM206" s="38"/>
      <c r="AN206" s="38"/>
      <c r="AO206" s="38"/>
      <c r="AP206" s="38"/>
      <c r="AQ206" s="38"/>
    </row>
    <row r="207" ht="12.75" customHeight="1">
      <c r="A207" s="15" t="s">
        <v>26</v>
      </c>
      <c r="B207" s="24">
        <v>2019.0</v>
      </c>
      <c r="C207" s="25">
        <v>1.0</v>
      </c>
      <c r="D207" s="26">
        <v>40000.0</v>
      </c>
      <c r="E207" s="25">
        <v>2.0</v>
      </c>
      <c r="F207" s="26">
        <v>448000.0</v>
      </c>
      <c r="G207" s="25">
        <v>10.0</v>
      </c>
      <c r="H207" s="26">
        <v>4.1170005E7</v>
      </c>
      <c r="I207" s="25">
        <v>15.0</v>
      </c>
      <c r="J207" s="26">
        <v>1.641883408E7</v>
      </c>
      <c r="K207" s="25">
        <v>0.0</v>
      </c>
      <c r="L207" s="26">
        <v>0.0</v>
      </c>
      <c r="M207" s="25">
        <v>0.0</v>
      </c>
      <c r="N207" s="26">
        <v>0.0</v>
      </c>
      <c r="O207" s="25">
        <v>0.0</v>
      </c>
      <c r="P207" s="26">
        <v>0.0</v>
      </c>
      <c r="Q207" s="25">
        <v>1.0</v>
      </c>
      <c r="R207" s="26">
        <v>513048.6</v>
      </c>
      <c r="S207" s="29">
        <v>1.0</v>
      </c>
      <c r="T207" s="29">
        <v>223880.0</v>
      </c>
      <c r="U207" s="30">
        <f t="shared" ref="U207:V207" si="249">SUM(C207+G207+I207+K207+M207+O207+Q207+S207+E207)</f>
        <v>30</v>
      </c>
      <c r="V207" s="31">
        <f t="shared" si="249"/>
        <v>58813767.68</v>
      </c>
      <c r="W207" s="51">
        <f>U207-'Non-Residential - New Const'!U194</f>
        <v>7</v>
      </c>
      <c r="X207" s="52">
        <f>W207/'Non-Residential - New Const'!U194</f>
        <v>0.3043478261</v>
      </c>
      <c r="Y207" s="53">
        <f>V207-'Non-Residential - New Const'!V194</f>
        <v>32562204.68</v>
      </c>
      <c r="Z207" s="52">
        <f>Y207/'Non-Residential - New Const'!V194</f>
        <v>1.240391084</v>
      </c>
      <c r="AA207" s="53">
        <f t="shared" si="243"/>
        <v>-145354416.7</v>
      </c>
      <c r="AB207" s="38"/>
      <c r="AC207" s="38"/>
      <c r="AD207" s="38"/>
      <c r="AE207" s="38"/>
      <c r="AF207" s="38"/>
      <c r="AG207" s="38"/>
      <c r="AH207" s="38"/>
      <c r="AI207" s="38"/>
      <c r="AJ207" s="38"/>
      <c r="AK207" s="38"/>
      <c r="AL207" s="38"/>
      <c r="AM207" s="38"/>
      <c r="AN207" s="38"/>
      <c r="AO207" s="38"/>
      <c r="AP207" s="38"/>
      <c r="AQ207" s="38"/>
    </row>
    <row r="208" ht="12.75" customHeight="1">
      <c r="A208" s="15" t="s">
        <v>27</v>
      </c>
      <c r="B208" s="24">
        <v>2019.0</v>
      </c>
      <c r="C208" s="25">
        <v>0.0</v>
      </c>
      <c r="D208" s="26">
        <v>0.0</v>
      </c>
      <c r="E208" s="25">
        <v>0.0</v>
      </c>
      <c r="F208" s="26">
        <v>0.0</v>
      </c>
      <c r="G208" s="25">
        <v>8.0</v>
      </c>
      <c r="H208" s="26">
        <v>3.0152184E7</v>
      </c>
      <c r="I208" s="25">
        <v>9.0</v>
      </c>
      <c r="J208" s="26">
        <v>6.221466021E8</v>
      </c>
      <c r="K208" s="25">
        <v>0.0</v>
      </c>
      <c r="L208" s="26">
        <v>0.0</v>
      </c>
      <c r="M208" s="25">
        <v>1.0</v>
      </c>
      <c r="N208" s="26">
        <v>226800.0</v>
      </c>
      <c r="O208" s="25">
        <v>0.0</v>
      </c>
      <c r="P208" s="26">
        <v>0.0</v>
      </c>
      <c r="Q208" s="25">
        <v>0.0</v>
      </c>
      <c r="R208" s="26">
        <v>0.0</v>
      </c>
      <c r="S208" s="29">
        <v>1.0</v>
      </c>
      <c r="T208" s="29">
        <v>283710.0</v>
      </c>
      <c r="U208" s="30">
        <f t="shared" ref="U208:V208" si="250">SUM(C208+G208+I208+K208+M208+O208+Q208+S208+E208)</f>
        <v>19</v>
      </c>
      <c r="V208" s="31">
        <f t="shared" si="250"/>
        <v>652809296.1</v>
      </c>
      <c r="W208" s="51">
        <f>U208-'Non-Residential - New Const'!U195</f>
        <v>-12</v>
      </c>
      <c r="X208" s="52">
        <f>W208/'Non-Residential - New Const'!U195</f>
        <v>-0.3870967742</v>
      </c>
      <c r="Y208" s="53">
        <f>V208-'Non-Residential - New Const'!V195</f>
        <v>550921362.1</v>
      </c>
      <c r="Z208" s="52">
        <f>Y208/'Non-Residential - New Const'!V195</f>
        <v>5.407130565</v>
      </c>
      <c r="AA208" s="53">
        <f t="shared" si="243"/>
        <v>405566945.4</v>
      </c>
      <c r="AB208" s="38"/>
      <c r="AC208" s="38"/>
      <c r="AD208" s="38"/>
      <c r="AE208" s="38"/>
      <c r="AF208" s="38"/>
      <c r="AG208" s="38"/>
      <c r="AH208" s="38"/>
      <c r="AI208" s="38"/>
      <c r="AJ208" s="38"/>
      <c r="AK208" s="38"/>
      <c r="AL208" s="38"/>
      <c r="AM208" s="38"/>
      <c r="AN208" s="38"/>
      <c r="AO208" s="38"/>
      <c r="AP208" s="38"/>
      <c r="AQ208" s="38"/>
    </row>
    <row r="209" ht="12.75" customHeight="1">
      <c r="A209" s="15" t="s">
        <v>28</v>
      </c>
      <c r="B209" s="24">
        <v>2019.0</v>
      </c>
      <c r="C209" s="25">
        <v>0.0</v>
      </c>
      <c r="D209" s="26">
        <v>0.0</v>
      </c>
      <c r="E209" s="25">
        <v>0.0</v>
      </c>
      <c r="F209" s="26">
        <v>0.0</v>
      </c>
      <c r="G209" s="25">
        <v>33.0</v>
      </c>
      <c r="H209" s="26">
        <v>6.8546162E7</v>
      </c>
      <c r="I209" s="25">
        <v>8.0</v>
      </c>
      <c r="J209" s="26">
        <v>2.940616688E8</v>
      </c>
      <c r="K209" s="25">
        <v>1.0</v>
      </c>
      <c r="L209" s="26">
        <v>315000.0</v>
      </c>
      <c r="M209" s="25">
        <v>0.0</v>
      </c>
      <c r="N209" s="26">
        <v>0.0</v>
      </c>
      <c r="O209" s="25">
        <v>0.0</v>
      </c>
      <c r="P209" s="26">
        <v>0.0</v>
      </c>
      <c r="Q209" s="25">
        <v>2.0</v>
      </c>
      <c r="R209" s="26">
        <v>8004696.2</v>
      </c>
      <c r="S209" s="29">
        <v>1.0</v>
      </c>
      <c r="T209" s="29">
        <v>1103451.0</v>
      </c>
      <c r="U209" s="30">
        <f t="shared" ref="U209:V209" si="251">SUM(C209+G209+I209+K209+M209+O209+Q209+S209+E209)</f>
        <v>45</v>
      </c>
      <c r="V209" s="31">
        <f t="shared" si="251"/>
        <v>372030978</v>
      </c>
      <c r="W209" s="51">
        <f>U209-'Non-Residential - New Const'!U196</f>
        <v>4</v>
      </c>
      <c r="X209" s="52">
        <f>W209/'Non-Residential - New Const'!U196</f>
        <v>0.09756097561</v>
      </c>
      <c r="Y209" s="53">
        <f>V209-'Non-Residential - New Const'!V196</f>
        <v>340209719.9</v>
      </c>
      <c r="Z209" s="52">
        <f>Y209/'Non-Residential - New Const'!V196</f>
        <v>10.69127181</v>
      </c>
      <c r="AA209" s="53">
        <f t="shared" si="243"/>
        <v>745776665.3</v>
      </c>
      <c r="AB209" s="38"/>
      <c r="AC209" s="38"/>
      <c r="AD209" s="38"/>
      <c r="AE209" s="38"/>
      <c r="AF209" s="38"/>
      <c r="AG209" s="38"/>
      <c r="AH209" s="38"/>
      <c r="AI209" s="38"/>
      <c r="AJ209" s="38"/>
      <c r="AK209" s="38"/>
      <c r="AL209" s="38"/>
      <c r="AM209" s="38"/>
      <c r="AN209" s="38"/>
      <c r="AO209" s="38"/>
      <c r="AP209" s="38"/>
      <c r="AQ209" s="38"/>
    </row>
    <row r="210" ht="12.75" customHeight="1">
      <c r="A210" s="15" t="s">
        <v>29</v>
      </c>
      <c r="B210" s="24">
        <v>2019.0</v>
      </c>
      <c r="C210" s="25">
        <v>0.0</v>
      </c>
      <c r="D210" s="26">
        <v>0.0</v>
      </c>
      <c r="E210" s="25">
        <v>1.0</v>
      </c>
      <c r="F210" s="26">
        <v>400000.0</v>
      </c>
      <c r="G210" s="25">
        <v>9.0</v>
      </c>
      <c r="H210" s="26">
        <v>1.5918519E7</v>
      </c>
      <c r="I210" s="25">
        <v>2.0</v>
      </c>
      <c r="J210" s="26">
        <v>7900000.0</v>
      </c>
      <c r="K210" s="25">
        <v>0.0</v>
      </c>
      <c r="L210" s="26">
        <v>0.0</v>
      </c>
      <c r="M210" s="25">
        <v>2.0</v>
      </c>
      <c r="N210" s="26">
        <v>352800.0</v>
      </c>
      <c r="O210" s="25">
        <v>1.0</v>
      </c>
      <c r="P210" s="26">
        <v>310000.0</v>
      </c>
      <c r="Q210" s="25">
        <v>1.0</v>
      </c>
      <c r="R210" s="26">
        <v>3000000.0</v>
      </c>
      <c r="S210" s="29">
        <v>1.0</v>
      </c>
      <c r="T210" s="29">
        <v>360000.0</v>
      </c>
      <c r="U210" s="30">
        <f t="shared" ref="U210:V210" si="252">SUM(C210+G210+I210+K210+M210+O210+Q210+S210+E210)</f>
        <v>17</v>
      </c>
      <c r="V210" s="31">
        <f t="shared" si="252"/>
        <v>28241319</v>
      </c>
      <c r="W210" s="51">
        <f>U210-'Non-Residential - New Const'!U197</f>
        <v>-24</v>
      </c>
      <c r="X210" s="52">
        <f>W210/'Non-Residential - New Const'!U197</f>
        <v>-0.5853658537</v>
      </c>
      <c r="Y210" s="53">
        <f>V210-'Non-Residential - New Const'!V197</f>
        <v>-50757011.17</v>
      </c>
      <c r="Z210" s="52">
        <f>Y210/'Non-Residential - New Const'!V197</f>
        <v>-0.642507393</v>
      </c>
      <c r="AA210" s="53">
        <f t="shared" si="243"/>
        <v>695019654.1</v>
      </c>
      <c r="AB210" s="38"/>
      <c r="AC210" s="38"/>
      <c r="AD210" s="38"/>
      <c r="AE210" s="38"/>
      <c r="AF210" s="38"/>
      <c r="AG210" s="38"/>
      <c r="AH210" s="38"/>
      <c r="AI210" s="38"/>
      <c r="AJ210" s="38"/>
      <c r="AK210" s="38"/>
      <c r="AL210" s="38"/>
      <c r="AM210" s="38"/>
      <c r="AN210" s="38"/>
      <c r="AO210" s="38"/>
      <c r="AP210" s="38"/>
      <c r="AQ210" s="38"/>
    </row>
    <row r="211" ht="12.75" customHeight="1">
      <c r="A211" s="15" t="s">
        <v>30</v>
      </c>
      <c r="B211" s="24">
        <v>2019.0</v>
      </c>
      <c r="C211" s="25">
        <v>2.0</v>
      </c>
      <c r="D211" s="26">
        <v>245664.0</v>
      </c>
      <c r="E211" s="25">
        <v>0.0</v>
      </c>
      <c r="F211" s="26">
        <v>0.0</v>
      </c>
      <c r="G211" s="25">
        <v>10.0</v>
      </c>
      <c r="H211" s="26">
        <v>2.0775027E7</v>
      </c>
      <c r="I211" s="25">
        <v>3.0</v>
      </c>
      <c r="J211" s="26">
        <v>2489686.08</v>
      </c>
      <c r="K211" s="25">
        <v>0.0</v>
      </c>
      <c r="L211" s="26">
        <v>0.0</v>
      </c>
      <c r="M211" s="25">
        <v>0.0</v>
      </c>
      <c r="N211" s="26">
        <v>0.0</v>
      </c>
      <c r="O211" s="25">
        <v>0.0</v>
      </c>
      <c r="P211" s="26">
        <v>0.0</v>
      </c>
      <c r="Q211" s="25">
        <v>0.0</v>
      </c>
      <c r="R211" s="26">
        <v>0.0</v>
      </c>
      <c r="S211" s="29">
        <v>0.0</v>
      </c>
      <c r="T211" s="29"/>
      <c r="U211" s="30">
        <f t="shared" ref="U211:V211" si="253">SUM(C211+G211+I211+K211+M211+O211+Q211+S211+E211)</f>
        <v>15</v>
      </c>
      <c r="V211" s="31">
        <f t="shared" si="253"/>
        <v>23510377.08</v>
      </c>
      <c r="W211" s="51">
        <f>U211-'Non-Residential - New Const'!U198</f>
        <v>-8</v>
      </c>
      <c r="X211" s="52">
        <f>W211/'Non-Residential - New Const'!U198</f>
        <v>-0.347826087</v>
      </c>
      <c r="Y211" s="53">
        <f>V211-'Non-Residential - New Const'!V198</f>
        <v>-818054517.9</v>
      </c>
      <c r="Z211" s="52">
        <f>Y211/'Non-Residential - New Const'!V198</f>
        <v>-0.9720635007</v>
      </c>
      <c r="AA211" s="53">
        <f t="shared" si="243"/>
        <v>-123034863.8</v>
      </c>
      <c r="AB211" s="38"/>
      <c r="AC211" s="38"/>
      <c r="AD211" s="38"/>
      <c r="AE211" s="38"/>
      <c r="AF211" s="38"/>
      <c r="AG211" s="38"/>
      <c r="AH211" s="38"/>
      <c r="AI211" s="38"/>
      <c r="AJ211" s="38"/>
      <c r="AK211" s="38"/>
      <c r="AL211" s="38"/>
      <c r="AM211" s="38"/>
      <c r="AN211" s="38"/>
      <c r="AO211" s="38"/>
      <c r="AP211" s="38"/>
      <c r="AQ211" s="38"/>
    </row>
    <row r="212" ht="12.75" customHeight="1">
      <c r="A212" s="23" t="s">
        <v>31</v>
      </c>
      <c r="B212" s="40">
        <v>2019.0</v>
      </c>
      <c r="C212" s="41">
        <f t="shared" ref="C212:V212" si="254">SUM(C200:C211)</f>
        <v>6</v>
      </c>
      <c r="D212" s="42">
        <f t="shared" si="254"/>
        <v>1641424</v>
      </c>
      <c r="E212" s="41">
        <f t="shared" si="254"/>
        <v>9</v>
      </c>
      <c r="F212" s="42">
        <f t="shared" si="254"/>
        <v>16207282</v>
      </c>
      <c r="G212" s="41">
        <f t="shared" si="254"/>
        <v>169</v>
      </c>
      <c r="H212" s="42">
        <f t="shared" si="254"/>
        <v>308911672</v>
      </c>
      <c r="I212" s="41">
        <f t="shared" si="254"/>
        <v>91</v>
      </c>
      <c r="J212" s="42">
        <f t="shared" si="254"/>
        <v>1021836371</v>
      </c>
      <c r="K212" s="41">
        <f t="shared" si="254"/>
        <v>6</v>
      </c>
      <c r="L212" s="42">
        <f t="shared" si="254"/>
        <v>3527000</v>
      </c>
      <c r="M212" s="41">
        <f t="shared" si="254"/>
        <v>7</v>
      </c>
      <c r="N212" s="42">
        <f t="shared" si="254"/>
        <v>1531768</v>
      </c>
      <c r="O212" s="41">
        <f t="shared" si="254"/>
        <v>1</v>
      </c>
      <c r="P212" s="42">
        <f t="shared" si="254"/>
        <v>310000</v>
      </c>
      <c r="Q212" s="41">
        <f t="shared" si="254"/>
        <v>9</v>
      </c>
      <c r="R212" s="42">
        <f t="shared" si="254"/>
        <v>12348919.8</v>
      </c>
      <c r="S212" s="45">
        <f t="shared" si="254"/>
        <v>14</v>
      </c>
      <c r="T212" s="45">
        <f t="shared" si="254"/>
        <v>84074771</v>
      </c>
      <c r="U212" s="46">
        <f t="shared" si="254"/>
        <v>312</v>
      </c>
      <c r="V212" s="47">
        <f t="shared" si="254"/>
        <v>1450389208</v>
      </c>
      <c r="W212" s="54">
        <f>U212-'Non-Residential - New Const'!U199</f>
        <v>-33</v>
      </c>
      <c r="X212" s="55">
        <f>W212/'Non-Residential - New Const'!U199</f>
        <v>-0.09565217391</v>
      </c>
      <c r="Y212" s="56">
        <f>V212-'Non-Residential - New Const'!V199</f>
        <v>-123034863.8</v>
      </c>
      <c r="Z212" s="55">
        <f>Y212/'Non-Residential - New Const'!V199</f>
        <v>-0.07819561554</v>
      </c>
      <c r="AA212" s="56">
        <f t="shared" ref="AA212:AA213" si="256">Y212</f>
        <v>-123034863.8</v>
      </c>
      <c r="AB212" s="38"/>
      <c r="AC212" s="38"/>
      <c r="AD212" s="38"/>
      <c r="AE212" s="38"/>
      <c r="AF212" s="38"/>
      <c r="AG212" s="38"/>
      <c r="AH212" s="38"/>
      <c r="AI212" s="38"/>
      <c r="AJ212" s="38"/>
      <c r="AK212" s="38"/>
      <c r="AL212" s="38"/>
      <c r="AM212" s="38"/>
      <c r="AN212" s="38"/>
      <c r="AO212" s="38"/>
      <c r="AP212" s="38"/>
      <c r="AQ212" s="38"/>
    </row>
    <row r="213" ht="12.75" customHeight="1">
      <c r="A213" s="15" t="s">
        <v>19</v>
      </c>
      <c r="B213" s="24">
        <v>2020.0</v>
      </c>
      <c r="C213" s="26">
        <v>0.0</v>
      </c>
      <c r="D213" s="26">
        <v>0.0</v>
      </c>
      <c r="E213" s="26">
        <v>4.0</v>
      </c>
      <c r="F213" s="26">
        <v>834500.0</v>
      </c>
      <c r="G213" s="26">
        <v>6.0</v>
      </c>
      <c r="H213" s="26">
        <v>4.4471E7</v>
      </c>
      <c r="I213" s="26">
        <v>4.0</v>
      </c>
      <c r="J213" s="26">
        <v>9525292.0</v>
      </c>
      <c r="K213" s="26">
        <v>0.0</v>
      </c>
      <c r="L213" s="26">
        <v>0.0</v>
      </c>
      <c r="M213" s="26">
        <v>0.0</v>
      </c>
      <c r="N213" s="26">
        <v>0.0</v>
      </c>
      <c r="O213" s="26">
        <v>0.0</v>
      </c>
      <c r="P213" s="26">
        <v>0.0</v>
      </c>
      <c r="Q213" s="26">
        <v>1.0</v>
      </c>
      <c r="R213" s="26">
        <v>6398700.0</v>
      </c>
      <c r="S213" s="26">
        <v>0.0</v>
      </c>
      <c r="T213" s="26">
        <v>0.0</v>
      </c>
      <c r="U213" s="30">
        <f t="shared" ref="U213:V213" si="255">SUM(C213+G213+I213+K213+M213+O213+Q213+S213+E213)</f>
        <v>15</v>
      </c>
      <c r="V213" s="31">
        <f t="shared" si="255"/>
        <v>61229492</v>
      </c>
      <c r="W213" s="51">
        <f>U213-'Non-Residential - New Const'!U200</f>
        <v>-11</v>
      </c>
      <c r="X213" s="52">
        <f>W213/'Non-Residential - New Const'!U200</f>
        <v>-0.4230769231</v>
      </c>
      <c r="Y213" s="53">
        <f>V213-'Non-Residential - New Const'!V200</f>
        <v>20017358</v>
      </c>
      <c r="Z213" s="52">
        <f>Y213/'Non-Residential - New Const'!V200</f>
        <v>0.4857151537</v>
      </c>
      <c r="AA213" s="53">
        <f t="shared" si="256"/>
        <v>20017358</v>
      </c>
      <c r="AB213" s="38"/>
      <c r="AC213" s="37">
        <f t="array" ref="AC213:AN214">TRANSPOSE(U213:V224)</f>
        <v>15</v>
      </c>
      <c r="AD213" s="37">
        <v>19.0</v>
      </c>
      <c r="AE213" s="37">
        <v>20.0</v>
      </c>
      <c r="AF213" s="37">
        <v>13.0</v>
      </c>
      <c r="AG213" s="37">
        <v>21.0</v>
      </c>
      <c r="AH213" s="37">
        <v>18.0</v>
      </c>
      <c r="AI213" s="37">
        <v>22.0</v>
      </c>
      <c r="AJ213" s="37">
        <v>26.0</v>
      </c>
      <c r="AK213" s="37">
        <v>23.0</v>
      </c>
      <c r="AL213" s="37">
        <v>22.0</v>
      </c>
      <c r="AM213" s="37">
        <v>29.0</v>
      </c>
      <c r="AN213" s="37">
        <v>14.0</v>
      </c>
      <c r="AO213" s="38"/>
      <c r="AP213" s="38"/>
      <c r="AQ213" s="38"/>
    </row>
    <row r="214" ht="12.75" customHeight="1">
      <c r="A214" s="15" t="s">
        <v>20</v>
      </c>
      <c r="B214" s="24">
        <v>2020.0</v>
      </c>
      <c r="C214" s="25">
        <v>0.0</v>
      </c>
      <c r="D214" s="25">
        <v>0.0</v>
      </c>
      <c r="E214" s="25">
        <v>0.0</v>
      </c>
      <c r="F214" s="25">
        <v>0.0</v>
      </c>
      <c r="G214" s="25">
        <v>6.0</v>
      </c>
      <c r="H214" s="25">
        <v>1.8050799E7</v>
      </c>
      <c r="I214" s="25">
        <v>11.0</v>
      </c>
      <c r="J214" s="25">
        <v>5215013.359999999</v>
      </c>
      <c r="K214" s="25">
        <v>0.0</v>
      </c>
      <c r="L214" s="25">
        <v>0.0</v>
      </c>
      <c r="M214" s="25">
        <v>1.0</v>
      </c>
      <c r="N214" s="25">
        <v>742959.0</v>
      </c>
      <c r="O214" s="25">
        <v>0.0</v>
      </c>
      <c r="P214" s="25">
        <v>0.0</v>
      </c>
      <c r="Q214" s="25">
        <v>0.0</v>
      </c>
      <c r="R214" s="25">
        <v>0.0</v>
      </c>
      <c r="S214" s="25">
        <v>1.0</v>
      </c>
      <c r="T214" s="25">
        <v>1.0431926E7</v>
      </c>
      <c r="U214" s="30">
        <f t="shared" ref="U214:V214" si="257">SUM(C214+G214+I214+K214+M214+O214+Q214+S214+E214)</f>
        <v>19</v>
      </c>
      <c r="V214" s="31">
        <f t="shared" si="257"/>
        <v>34440697.36</v>
      </c>
      <c r="W214" s="51">
        <f>U214-'Non-Residential - New Const'!U201</f>
        <v>-2</v>
      </c>
      <c r="X214" s="52">
        <f>W214/'Non-Residential - New Const'!U201</f>
        <v>-0.09523809524</v>
      </c>
      <c r="Y214" s="53">
        <f>V214-'Non-Residential - New Const'!V201</f>
        <v>-7957296.16</v>
      </c>
      <c r="Z214" s="52">
        <f>Y214/'Non-Residential - New Const'!V201</f>
        <v>-0.1876809608</v>
      </c>
      <c r="AA214" s="53">
        <f t="shared" ref="AA214:AA224" si="259">AA213+Y214</f>
        <v>12060061.84</v>
      </c>
      <c r="AB214" s="38"/>
      <c r="AC214" s="37">
        <v>6.1229492E7</v>
      </c>
      <c r="AD214" s="37">
        <v>3.444069736E7</v>
      </c>
      <c r="AE214" s="37">
        <v>4.4705442E7</v>
      </c>
      <c r="AF214" s="37">
        <v>9687503.0</v>
      </c>
      <c r="AG214" s="37">
        <v>2.3163414E7</v>
      </c>
      <c r="AH214" s="37">
        <v>2.776437343E7</v>
      </c>
      <c r="AI214" s="37">
        <v>1.86302849E7</v>
      </c>
      <c r="AJ214" s="37">
        <v>4.404730547E7</v>
      </c>
      <c r="AK214" s="37">
        <v>2.8368533E7</v>
      </c>
      <c r="AL214" s="37">
        <v>3.5162393E7</v>
      </c>
      <c r="AM214" s="37">
        <v>7.665573245E7</v>
      </c>
      <c r="AN214" s="37">
        <v>1.18299194E8</v>
      </c>
      <c r="AO214" s="38"/>
      <c r="AP214" s="38"/>
      <c r="AQ214" s="38"/>
    </row>
    <row r="215" ht="12.75" customHeight="1">
      <c r="A215" s="15" t="s">
        <v>21</v>
      </c>
      <c r="B215" s="24">
        <v>2020.0</v>
      </c>
      <c r="C215" s="25">
        <v>0.0</v>
      </c>
      <c r="D215" s="25">
        <v>0.0</v>
      </c>
      <c r="E215" s="25">
        <v>1.0</v>
      </c>
      <c r="F215" s="25">
        <v>6337346.0</v>
      </c>
      <c r="G215" s="25">
        <v>7.0</v>
      </c>
      <c r="H215" s="25">
        <v>2.1053946E7</v>
      </c>
      <c r="I215" s="25">
        <v>9.0</v>
      </c>
      <c r="J215" s="25">
        <v>1.7008041E7</v>
      </c>
      <c r="K215" s="25">
        <v>0.0</v>
      </c>
      <c r="L215" s="25">
        <v>0.0</v>
      </c>
      <c r="M215" s="25">
        <v>0.0</v>
      </c>
      <c r="N215" s="25">
        <v>0.0</v>
      </c>
      <c r="O215" s="25">
        <v>0.0</v>
      </c>
      <c r="P215" s="25">
        <v>0.0</v>
      </c>
      <c r="Q215" s="25">
        <v>1.0</v>
      </c>
      <c r="R215" s="25">
        <v>51840.0</v>
      </c>
      <c r="S215" s="25">
        <v>2.0</v>
      </c>
      <c r="T215" s="25">
        <v>254269.0</v>
      </c>
      <c r="U215" s="30">
        <f t="shared" ref="U215:V215" si="258">SUM(C215+G215+I215+K215+M215+O215+Q215+S215+E215)</f>
        <v>20</v>
      </c>
      <c r="V215" s="31">
        <f t="shared" si="258"/>
        <v>44705442</v>
      </c>
      <c r="W215" s="51">
        <f>U215-'Non-Residential - New Const'!U202</f>
        <v>3</v>
      </c>
      <c r="X215" s="52">
        <f>W215/'Non-Residential - New Const'!U202</f>
        <v>0.1764705882</v>
      </c>
      <c r="Y215" s="53">
        <f>V215-'Non-Residential - New Const'!V202</f>
        <v>6422745</v>
      </c>
      <c r="Z215" s="52">
        <f>Y215/'Non-Residential - New Const'!V202</f>
        <v>0.1677714869</v>
      </c>
      <c r="AA215" s="53">
        <f t="shared" si="259"/>
        <v>18482806.84</v>
      </c>
      <c r="AB215" s="38"/>
      <c r="AC215" s="57">
        <f t="shared" ref="AC215:AN215" si="260">AC214/$AC$138</f>
        <v>61.229492</v>
      </c>
      <c r="AD215" s="57">
        <f t="shared" si="260"/>
        <v>34.44069736</v>
      </c>
      <c r="AE215" s="57">
        <f t="shared" si="260"/>
        <v>44.705442</v>
      </c>
      <c r="AF215" s="57">
        <f t="shared" si="260"/>
        <v>9.687503</v>
      </c>
      <c r="AG215" s="57">
        <f t="shared" si="260"/>
        <v>23.163414</v>
      </c>
      <c r="AH215" s="57">
        <f t="shared" si="260"/>
        <v>27.76437343</v>
      </c>
      <c r="AI215" s="57">
        <f t="shared" si="260"/>
        <v>18.6302849</v>
      </c>
      <c r="AJ215" s="57">
        <f t="shared" si="260"/>
        <v>44.04730547</v>
      </c>
      <c r="AK215" s="57">
        <f t="shared" si="260"/>
        <v>28.368533</v>
      </c>
      <c r="AL215" s="57">
        <f t="shared" si="260"/>
        <v>35.162393</v>
      </c>
      <c r="AM215" s="57">
        <f t="shared" si="260"/>
        <v>76.65573245</v>
      </c>
      <c r="AN215" s="57">
        <f t="shared" si="260"/>
        <v>118.299194</v>
      </c>
      <c r="AO215" s="38"/>
      <c r="AP215" s="38"/>
      <c r="AQ215" s="38"/>
    </row>
    <row r="216" ht="12.75" customHeight="1">
      <c r="A216" s="15" t="s">
        <v>22</v>
      </c>
      <c r="B216" s="24">
        <v>2020.0</v>
      </c>
      <c r="C216" s="25">
        <v>1.0</v>
      </c>
      <c r="D216" s="25">
        <v>346000.0</v>
      </c>
      <c r="E216" s="25">
        <v>1.0</v>
      </c>
      <c r="F216" s="25">
        <v>270000.0</v>
      </c>
      <c r="G216" s="25">
        <v>6.0</v>
      </c>
      <c r="H216" s="25">
        <v>2998948.0</v>
      </c>
      <c r="I216" s="25">
        <v>5.0</v>
      </c>
      <c r="J216" s="25">
        <v>6072555.0</v>
      </c>
      <c r="K216" s="25">
        <v>0.0</v>
      </c>
      <c r="L216" s="25">
        <v>0.0</v>
      </c>
      <c r="M216" s="25">
        <v>0.0</v>
      </c>
      <c r="N216" s="25">
        <v>0.0</v>
      </c>
      <c r="O216" s="25">
        <v>0.0</v>
      </c>
      <c r="P216" s="25">
        <v>0.0</v>
      </c>
      <c r="Q216" s="25">
        <v>0.0</v>
      </c>
      <c r="R216" s="25">
        <v>0.0</v>
      </c>
      <c r="S216" s="25">
        <v>0.0</v>
      </c>
      <c r="T216" s="25">
        <v>0.0</v>
      </c>
      <c r="U216" s="30">
        <f t="shared" ref="U216:V216" si="261">SUM(C216+G216+I216+K216+M216+O216+Q216+S216+E216)</f>
        <v>13</v>
      </c>
      <c r="V216" s="31">
        <f t="shared" si="261"/>
        <v>9687503</v>
      </c>
      <c r="W216" s="51">
        <f>U216-'Non-Residential - New Const'!U203</f>
        <v>-23</v>
      </c>
      <c r="X216" s="52">
        <f>W216/'Non-Residential - New Const'!U203</f>
        <v>-0.6388888889</v>
      </c>
      <c r="Y216" s="53">
        <f>V216-'Non-Residential - New Const'!V203</f>
        <v>-43867038</v>
      </c>
      <c r="Z216" s="52">
        <f>Y216/'Non-Residential - New Const'!V203</f>
        <v>-0.8191095877</v>
      </c>
      <c r="AA216" s="53">
        <f t="shared" si="259"/>
        <v>-25384231.16</v>
      </c>
      <c r="AB216" s="38"/>
      <c r="AC216" s="38"/>
      <c r="AD216" s="38"/>
      <c r="AE216" s="38"/>
      <c r="AF216" s="38"/>
      <c r="AG216" s="38"/>
      <c r="AH216" s="38"/>
      <c r="AI216" s="38"/>
      <c r="AJ216" s="38"/>
      <c r="AK216" s="38"/>
      <c r="AL216" s="38"/>
      <c r="AM216" s="38"/>
      <c r="AN216" s="38"/>
      <c r="AO216" s="38"/>
      <c r="AP216" s="38"/>
      <c r="AQ216" s="38"/>
    </row>
    <row r="217" ht="15.75" customHeight="1">
      <c r="A217" s="15" t="s">
        <v>23</v>
      </c>
      <c r="B217" s="24">
        <v>2020.0</v>
      </c>
      <c r="C217" s="25">
        <v>1.0</v>
      </c>
      <c r="D217" s="25">
        <v>883560.0</v>
      </c>
      <c r="E217" s="25">
        <v>1.0</v>
      </c>
      <c r="F217" s="25">
        <v>1207151.0</v>
      </c>
      <c r="G217" s="25">
        <v>7.0</v>
      </c>
      <c r="H217" s="25">
        <v>1.0761445E7</v>
      </c>
      <c r="I217" s="25">
        <v>10.0</v>
      </c>
      <c r="J217" s="25">
        <v>6177012.0</v>
      </c>
      <c r="K217" s="25">
        <v>0.0</v>
      </c>
      <c r="L217" s="25">
        <v>0.0</v>
      </c>
      <c r="M217" s="25">
        <v>1.0</v>
      </c>
      <c r="N217" s="25">
        <v>231336.0</v>
      </c>
      <c r="O217" s="25">
        <v>0.0</v>
      </c>
      <c r="P217" s="25">
        <v>0.0</v>
      </c>
      <c r="Q217" s="25">
        <v>0.0</v>
      </c>
      <c r="R217" s="25">
        <v>0.0</v>
      </c>
      <c r="S217" s="25">
        <v>1.0</v>
      </c>
      <c r="T217" s="25">
        <v>3902910.0</v>
      </c>
      <c r="U217" s="30">
        <f t="shared" ref="U217:V217" si="262">SUM(C217+G217+I217+K217+M217+O217+Q217+S217+E217)</f>
        <v>21</v>
      </c>
      <c r="V217" s="31">
        <f t="shared" si="262"/>
        <v>23163414</v>
      </c>
      <c r="W217" s="51">
        <f>U217-'Non-Residential - New Const'!U204</f>
        <v>-11</v>
      </c>
      <c r="X217" s="52">
        <f>W217/'Non-Residential - New Const'!U204</f>
        <v>-0.34375</v>
      </c>
      <c r="Y217" s="53">
        <f>V217-'Non-Residential - New Const'!V204</f>
        <v>-47391845.2</v>
      </c>
      <c r="Z217" s="52">
        <f>Y217/'Non-Residential - New Const'!V204</f>
        <v>-0.6716982651</v>
      </c>
      <c r="AA217" s="53">
        <f t="shared" si="259"/>
        <v>-72776076.36</v>
      </c>
      <c r="AB217" s="38"/>
      <c r="AC217" s="38"/>
      <c r="AD217" s="38"/>
      <c r="AE217" s="38"/>
      <c r="AF217" s="38"/>
      <c r="AG217" s="38"/>
      <c r="AH217" s="38"/>
      <c r="AI217" s="38"/>
      <c r="AJ217" s="38"/>
      <c r="AK217" s="38"/>
      <c r="AL217" s="38"/>
      <c r="AM217" s="38"/>
      <c r="AN217" s="38"/>
      <c r="AO217" s="38"/>
      <c r="AP217" s="38"/>
      <c r="AQ217" s="38"/>
    </row>
    <row r="218" ht="12.75" customHeight="1">
      <c r="A218" s="15" t="s">
        <v>32</v>
      </c>
      <c r="B218" s="24">
        <v>2020.0</v>
      </c>
      <c r="C218" s="25">
        <v>2.0</v>
      </c>
      <c r="D218" s="25">
        <v>166524.0</v>
      </c>
      <c r="E218" s="25">
        <v>2.0</v>
      </c>
      <c r="F218" s="25">
        <v>378000.0</v>
      </c>
      <c r="G218" s="25">
        <v>4.0</v>
      </c>
      <c r="H218" s="25">
        <v>2497279.0</v>
      </c>
      <c r="I218" s="25">
        <v>8.0</v>
      </c>
      <c r="J218" s="25">
        <v>2.406816043E7</v>
      </c>
      <c r="K218" s="25">
        <v>0.0</v>
      </c>
      <c r="L218" s="25">
        <v>0.0</v>
      </c>
      <c r="M218" s="25">
        <v>0.0</v>
      </c>
      <c r="N218" s="25">
        <v>0.0</v>
      </c>
      <c r="O218" s="25">
        <v>0.0</v>
      </c>
      <c r="P218" s="25">
        <v>0.0</v>
      </c>
      <c r="Q218" s="25">
        <v>0.0</v>
      </c>
      <c r="R218" s="25">
        <v>0.0</v>
      </c>
      <c r="S218" s="25">
        <v>2.0</v>
      </c>
      <c r="T218" s="25">
        <v>654410.0</v>
      </c>
      <c r="U218" s="30">
        <f t="shared" ref="U218:V218" si="263">SUM(C218+G218+I218+K218+M218+O218+Q218+S218+E218)</f>
        <v>18</v>
      </c>
      <c r="V218" s="31">
        <f t="shared" si="263"/>
        <v>27764373.43</v>
      </c>
      <c r="W218" s="51">
        <f>U218-'Non-Residential - New Const'!U205</f>
        <v>-12</v>
      </c>
      <c r="X218" s="52">
        <f>W218/'Non-Residential - New Const'!U205</f>
        <v>-0.4</v>
      </c>
      <c r="Y218" s="53">
        <f>V218-'Non-Residential - New Const'!V205</f>
        <v>422232.69</v>
      </c>
      <c r="Z218" s="52">
        <f>Y218/'Non-Residential - New Const'!V205</f>
        <v>0.0154425615</v>
      </c>
      <c r="AA218" s="53">
        <f t="shared" si="259"/>
        <v>-72353843.67</v>
      </c>
      <c r="AB218" s="38"/>
      <c r="AC218" s="38"/>
      <c r="AD218" s="38"/>
      <c r="AE218" s="38"/>
      <c r="AF218" s="38"/>
      <c r="AG218" s="38"/>
      <c r="AH218" s="38"/>
      <c r="AI218" s="38"/>
      <c r="AJ218" s="38"/>
      <c r="AK218" s="38"/>
      <c r="AL218" s="38"/>
      <c r="AM218" s="38"/>
      <c r="AN218" s="38"/>
      <c r="AO218" s="38"/>
      <c r="AP218" s="38"/>
      <c r="AQ218" s="38"/>
    </row>
    <row r="219" ht="12.75" customHeight="1">
      <c r="A219" s="15" t="s">
        <v>25</v>
      </c>
      <c r="B219" s="24">
        <v>2020.0</v>
      </c>
      <c r="C219" s="25">
        <v>0.0</v>
      </c>
      <c r="D219" s="25">
        <v>0.0</v>
      </c>
      <c r="E219" s="25">
        <v>2.0</v>
      </c>
      <c r="F219" s="25">
        <v>280400.0</v>
      </c>
      <c r="G219" s="25">
        <v>11.0</v>
      </c>
      <c r="H219" s="25">
        <v>5565271.0</v>
      </c>
      <c r="I219" s="25">
        <v>6.0</v>
      </c>
      <c r="J219" s="25">
        <v>1.0746445E7</v>
      </c>
      <c r="K219" s="25">
        <v>0.0</v>
      </c>
      <c r="L219" s="25">
        <v>0.0</v>
      </c>
      <c r="M219" s="25">
        <v>2.0</v>
      </c>
      <c r="N219" s="25">
        <v>1989099.0</v>
      </c>
      <c r="O219" s="25">
        <v>0.0</v>
      </c>
      <c r="P219" s="25">
        <v>0.0</v>
      </c>
      <c r="Q219" s="25">
        <v>1.0</v>
      </c>
      <c r="R219" s="25">
        <v>49069.9</v>
      </c>
      <c r="S219" s="25">
        <v>0.0</v>
      </c>
      <c r="T219" s="25">
        <v>0.0</v>
      </c>
      <c r="U219" s="30">
        <f t="shared" ref="U219:V219" si="264">SUM(C219+G219+I219+K219+M219+O219+Q219+S219+E219)</f>
        <v>22</v>
      </c>
      <c r="V219" s="31">
        <f t="shared" si="264"/>
        <v>18630284.9</v>
      </c>
      <c r="W219" s="51">
        <f>U219-'Non-Residential - New Const'!U206</f>
        <v>-2</v>
      </c>
      <c r="X219" s="52">
        <f>W219/'Non-Residential - New Const'!U206</f>
        <v>-0.08333333333</v>
      </c>
      <c r="Y219" s="53">
        <f>V219-'Non-Residential - New Const'!V206</f>
        <v>-23008419.74</v>
      </c>
      <c r="Z219" s="52">
        <f>Y219/'Non-Residential - New Const'!V206</f>
        <v>-0.5525728992</v>
      </c>
      <c r="AA219" s="53">
        <f t="shared" si="259"/>
        <v>-95362263.41</v>
      </c>
      <c r="AB219" s="38"/>
      <c r="AC219" s="38"/>
      <c r="AD219" s="38"/>
      <c r="AE219" s="38"/>
      <c r="AF219" s="38"/>
      <c r="AG219" s="38"/>
      <c r="AH219" s="38"/>
      <c r="AI219" s="38"/>
      <c r="AJ219" s="38"/>
      <c r="AK219" s="38"/>
      <c r="AL219" s="38"/>
      <c r="AM219" s="38"/>
      <c r="AN219" s="38"/>
      <c r="AO219" s="38"/>
      <c r="AP219" s="38"/>
      <c r="AQ219" s="38"/>
    </row>
    <row r="220" ht="12.75" customHeight="1">
      <c r="A220" s="15" t="s">
        <v>26</v>
      </c>
      <c r="B220" s="24">
        <v>2020.0</v>
      </c>
      <c r="C220" s="25">
        <v>1.0</v>
      </c>
      <c r="D220" s="25">
        <v>2200000.0</v>
      </c>
      <c r="E220" s="25">
        <v>1.0</v>
      </c>
      <c r="F220" s="25">
        <v>4950000.0</v>
      </c>
      <c r="G220" s="25">
        <v>11.0</v>
      </c>
      <c r="H220" s="25">
        <v>4407210.0</v>
      </c>
      <c r="I220" s="25">
        <v>8.0</v>
      </c>
      <c r="J220" s="25">
        <v>2.899890547E7</v>
      </c>
      <c r="K220" s="25">
        <v>0.0</v>
      </c>
      <c r="L220" s="25">
        <v>0.0</v>
      </c>
      <c r="M220" s="25">
        <v>1.0</v>
      </c>
      <c r="N220" s="25">
        <v>70560.0</v>
      </c>
      <c r="O220" s="25">
        <v>0.0</v>
      </c>
      <c r="P220" s="25">
        <v>0.0</v>
      </c>
      <c r="Q220" s="25">
        <v>0.0</v>
      </c>
      <c r="R220" s="25">
        <v>0.0</v>
      </c>
      <c r="S220" s="25">
        <v>4.0</v>
      </c>
      <c r="T220" s="25">
        <v>3420630.0</v>
      </c>
      <c r="U220" s="30">
        <f t="shared" ref="U220:V220" si="265">SUM(C220+G220+I220+K220+M220+O220+Q220+S220+E220)</f>
        <v>26</v>
      </c>
      <c r="V220" s="31">
        <f t="shared" si="265"/>
        <v>44047305.47</v>
      </c>
      <c r="W220" s="51">
        <f>U220-'Non-Residential - New Const'!U207</f>
        <v>-4</v>
      </c>
      <c r="X220" s="52">
        <f>W220/'Non-Residential - New Const'!U207</f>
        <v>-0.1333333333</v>
      </c>
      <c r="Y220" s="53">
        <f>V220-'Non-Residential - New Const'!V207</f>
        <v>-14766462.21</v>
      </c>
      <c r="Z220" s="52">
        <f>Y220/'Non-Residential - New Const'!V207</f>
        <v>-0.2510715227</v>
      </c>
      <c r="AA220" s="53">
        <f t="shared" si="259"/>
        <v>-110128725.6</v>
      </c>
      <c r="AB220" s="38"/>
      <c r="AC220" s="38"/>
      <c r="AD220" s="38"/>
      <c r="AE220" s="38"/>
      <c r="AF220" s="38"/>
      <c r="AG220" s="38"/>
      <c r="AH220" s="38"/>
      <c r="AI220" s="38"/>
      <c r="AJ220" s="38"/>
      <c r="AK220" s="38"/>
      <c r="AL220" s="38"/>
      <c r="AM220" s="38"/>
      <c r="AN220" s="38"/>
      <c r="AO220" s="38"/>
      <c r="AP220" s="38"/>
      <c r="AQ220" s="38"/>
    </row>
    <row r="221" ht="12.75" customHeight="1">
      <c r="A221" s="15" t="s">
        <v>27</v>
      </c>
      <c r="B221" s="24">
        <v>2020.0</v>
      </c>
      <c r="C221" s="25">
        <v>0.0</v>
      </c>
      <c r="D221" s="25">
        <v>0.0</v>
      </c>
      <c r="E221" s="25">
        <v>0.0</v>
      </c>
      <c r="F221" s="25">
        <v>0.0</v>
      </c>
      <c r="G221" s="25">
        <v>8.0</v>
      </c>
      <c r="H221" s="25">
        <v>9573895.0</v>
      </c>
      <c r="I221" s="25">
        <v>5.0</v>
      </c>
      <c r="J221" s="25">
        <v>3429087.0</v>
      </c>
      <c r="K221" s="25">
        <v>0.0</v>
      </c>
      <c r="L221" s="25">
        <v>0.0</v>
      </c>
      <c r="M221" s="25">
        <v>3.0</v>
      </c>
      <c r="N221" s="25">
        <v>480375.0</v>
      </c>
      <c r="O221" s="25">
        <v>0.0</v>
      </c>
      <c r="P221" s="25">
        <v>0.0</v>
      </c>
      <c r="Q221" s="25">
        <v>0.0</v>
      </c>
      <c r="R221" s="25">
        <v>0.0</v>
      </c>
      <c r="S221" s="25">
        <v>7.0</v>
      </c>
      <c r="T221" s="25">
        <v>1.4885176E7</v>
      </c>
      <c r="U221" s="30">
        <f t="shared" ref="U221:V221" si="266">SUM(C221+G221+I221+K221+M221+O221+Q221+S221+E221)</f>
        <v>23</v>
      </c>
      <c r="V221" s="31">
        <f t="shared" si="266"/>
        <v>28368533</v>
      </c>
      <c r="W221" s="51">
        <f>U221-'Non-Residential - New Const'!U208</f>
        <v>4</v>
      </c>
      <c r="X221" s="52">
        <f>W221/'Non-Residential - New Const'!U208</f>
        <v>0.2105263158</v>
      </c>
      <c r="Y221" s="53">
        <f>V221-'Non-Residential - New Const'!V208</f>
        <v>-624440763.1</v>
      </c>
      <c r="Z221" s="52">
        <f>Y221/'Non-Residential - New Const'!V208</f>
        <v>-0.95654392</v>
      </c>
      <c r="AA221" s="53">
        <f t="shared" si="259"/>
        <v>-734569488.7</v>
      </c>
      <c r="AB221" s="38"/>
      <c r="AC221" s="38"/>
      <c r="AD221" s="38"/>
      <c r="AE221" s="38"/>
      <c r="AF221" s="38"/>
      <c r="AG221" s="38"/>
      <c r="AH221" s="38"/>
      <c r="AI221" s="38"/>
      <c r="AJ221" s="38"/>
      <c r="AK221" s="38"/>
      <c r="AL221" s="38"/>
      <c r="AM221" s="38"/>
      <c r="AN221" s="38"/>
      <c r="AO221" s="38"/>
      <c r="AP221" s="38"/>
      <c r="AQ221" s="38"/>
    </row>
    <row r="222" ht="12.75" customHeight="1">
      <c r="A222" s="15" t="s">
        <v>28</v>
      </c>
      <c r="B222" s="24">
        <v>2020.0</v>
      </c>
      <c r="C222" s="25">
        <v>2.0</v>
      </c>
      <c r="D222" s="25">
        <v>604936.0</v>
      </c>
      <c r="E222" s="25">
        <v>2.0</v>
      </c>
      <c r="F222" s="25">
        <v>1.12E7</v>
      </c>
      <c r="G222" s="25">
        <v>7.0</v>
      </c>
      <c r="H222" s="25">
        <v>6262032.0</v>
      </c>
      <c r="I222" s="25">
        <v>11.0</v>
      </c>
      <c r="J222" s="25">
        <v>1.7095425E7</v>
      </c>
      <c r="K222" s="25">
        <v>0.0</v>
      </c>
      <c r="L222" s="25">
        <v>0.0</v>
      </c>
      <c r="M222" s="25">
        <v>0.0</v>
      </c>
      <c r="N222" s="25">
        <v>0.0</v>
      </c>
      <c r="O222" s="25">
        <v>0.0</v>
      </c>
      <c r="P222" s="25">
        <v>0.0</v>
      </c>
      <c r="Q222" s="25">
        <v>0.0</v>
      </c>
      <c r="R222" s="25">
        <v>0.0</v>
      </c>
      <c r="S222" s="25">
        <v>0.0</v>
      </c>
      <c r="T222" s="25">
        <v>0.0</v>
      </c>
      <c r="U222" s="30">
        <f t="shared" ref="U222:V222" si="267">SUM(C222+G222+I222+K222+M222+O222+Q222+S222+E222)</f>
        <v>22</v>
      </c>
      <c r="V222" s="31">
        <f t="shared" si="267"/>
        <v>35162393</v>
      </c>
      <c r="W222" s="51">
        <f>U222-'Non-Residential - New Const'!U209</f>
        <v>-23</v>
      </c>
      <c r="X222" s="52">
        <f>W222/'Non-Residential - New Const'!U209</f>
        <v>-0.5111111111</v>
      </c>
      <c r="Y222" s="53">
        <f>V222-'Non-Residential - New Const'!V209</f>
        <v>-336868585</v>
      </c>
      <c r="Z222" s="52">
        <f>Y222/'Non-Residential - New Const'!V209</f>
        <v>-0.9054853088</v>
      </c>
      <c r="AA222" s="53">
        <f t="shared" si="259"/>
        <v>-1071438074</v>
      </c>
      <c r="AB222" s="38"/>
      <c r="AC222" s="38"/>
      <c r="AD222" s="38"/>
      <c r="AE222" s="38"/>
      <c r="AF222" s="38"/>
      <c r="AG222" s="38"/>
      <c r="AH222" s="38"/>
      <c r="AI222" s="38"/>
      <c r="AJ222" s="38"/>
      <c r="AK222" s="38"/>
      <c r="AL222" s="38"/>
      <c r="AM222" s="38"/>
      <c r="AN222" s="38"/>
      <c r="AO222" s="38"/>
      <c r="AP222" s="38"/>
      <c r="AQ222" s="38"/>
    </row>
    <row r="223" ht="12.75" customHeight="1">
      <c r="A223" s="15" t="s">
        <v>29</v>
      </c>
      <c r="B223" s="24">
        <v>2020.0</v>
      </c>
      <c r="C223" s="25">
        <v>0.0</v>
      </c>
      <c r="D223" s="25">
        <v>0.0</v>
      </c>
      <c r="E223" s="25">
        <v>0.0</v>
      </c>
      <c r="F223" s="25">
        <v>0.0</v>
      </c>
      <c r="G223" s="25">
        <v>13.0</v>
      </c>
      <c r="H223" s="25">
        <v>3.641263E7</v>
      </c>
      <c r="I223" s="25">
        <v>15.0</v>
      </c>
      <c r="J223" s="25">
        <v>3.584310245E7</v>
      </c>
      <c r="K223" s="25">
        <v>0.0</v>
      </c>
      <c r="L223" s="25">
        <v>0.0</v>
      </c>
      <c r="M223" s="25">
        <v>1.0</v>
      </c>
      <c r="N223" s="25">
        <v>4400000.0</v>
      </c>
      <c r="O223" s="25">
        <v>0.0</v>
      </c>
      <c r="P223" s="25">
        <v>0.0</v>
      </c>
      <c r="Q223" s="25">
        <v>0.0</v>
      </c>
      <c r="R223" s="25">
        <v>0.0</v>
      </c>
      <c r="S223" s="25">
        <v>0.0</v>
      </c>
      <c r="T223" s="25">
        <v>0.0</v>
      </c>
      <c r="U223" s="30">
        <f t="shared" ref="U223:V223" si="268">SUM(C223+G223+I223+K223+M223+O223+Q223+S223+E223)</f>
        <v>29</v>
      </c>
      <c r="V223" s="31">
        <f t="shared" si="268"/>
        <v>76655732.45</v>
      </c>
      <c r="W223" s="51">
        <f>U223-'Non-Residential - New Const'!U210</f>
        <v>12</v>
      </c>
      <c r="X223" s="52">
        <f>W223/'Non-Residential - New Const'!U210</f>
        <v>0.7058823529</v>
      </c>
      <c r="Y223" s="53">
        <f>V223-'Non-Residential - New Const'!V210</f>
        <v>48414413.45</v>
      </c>
      <c r="Z223" s="52">
        <f>Y223/'Non-Residential - New Const'!V210</f>
        <v>1.714311341</v>
      </c>
      <c r="AA223" s="53">
        <f t="shared" si="259"/>
        <v>-1023023660</v>
      </c>
      <c r="AB223" s="38"/>
      <c r="AC223" s="38"/>
      <c r="AD223" s="38"/>
      <c r="AE223" s="38"/>
      <c r="AF223" s="38"/>
      <c r="AG223" s="38"/>
      <c r="AH223" s="38"/>
      <c r="AI223" s="38"/>
      <c r="AJ223" s="38"/>
      <c r="AK223" s="38"/>
      <c r="AL223" s="38"/>
      <c r="AM223" s="38"/>
      <c r="AN223" s="38"/>
      <c r="AO223" s="38"/>
      <c r="AP223" s="38"/>
      <c r="AQ223" s="38"/>
    </row>
    <row r="224" ht="12.75" customHeight="1">
      <c r="A224" s="15" t="s">
        <v>30</v>
      </c>
      <c r="B224" s="24">
        <v>2020.0</v>
      </c>
      <c r="C224" s="25">
        <v>0.0</v>
      </c>
      <c r="D224" s="25">
        <v>0.0</v>
      </c>
      <c r="E224" s="25">
        <v>1.0</v>
      </c>
      <c r="F224" s="25">
        <v>456000.0</v>
      </c>
      <c r="G224" s="25">
        <v>7.0</v>
      </c>
      <c r="H224" s="25">
        <v>1.2568039E7</v>
      </c>
      <c r="I224" s="25">
        <v>4.0</v>
      </c>
      <c r="J224" s="25">
        <v>4.7952145E7</v>
      </c>
      <c r="K224" s="25">
        <v>0.0</v>
      </c>
      <c r="L224" s="25">
        <v>0.0</v>
      </c>
      <c r="M224" s="25">
        <v>2.0</v>
      </c>
      <c r="N224" s="25">
        <v>5.732301E7</v>
      </c>
      <c r="O224" s="25">
        <v>0.0</v>
      </c>
      <c r="P224" s="25">
        <v>0.0</v>
      </c>
      <c r="Q224" s="25">
        <v>0.0</v>
      </c>
      <c r="R224" s="25">
        <v>0.0</v>
      </c>
      <c r="S224" s="25">
        <v>0.0</v>
      </c>
      <c r="T224" s="25">
        <v>0.0</v>
      </c>
      <c r="U224" s="30">
        <f t="shared" ref="U224:V224" si="269">SUM(C224+G224+I224+K224+M224+O224+Q224+S224+E224)</f>
        <v>14</v>
      </c>
      <c r="V224" s="31">
        <f t="shared" si="269"/>
        <v>118299194</v>
      </c>
      <c r="W224" s="51">
        <f>U224-'Non-Residential - New Const'!U211</f>
        <v>-1</v>
      </c>
      <c r="X224" s="52">
        <f>W224/'Non-Residential - New Const'!U211</f>
        <v>-0.06666666667</v>
      </c>
      <c r="Y224" s="53">
        <f>V224-'Non-Residential - New Const'!V211</f>
        <v>94788816.92</v>
      </c>
      <c r="Z224" s="52">
        <f>Y224/'Non-Residential - New Const'!V211</f>
        <v>4.03178633</v>
      </c>
      <c r="AA224" s="53">
        <f t="shared" si="259"/>
        <v>-928234843.4</v>
      </c>
      <c r="AB224" s="38"/>
      <c r="AC224" s="38"/>
      <c r="AD224" s="38"/>
      <c r="AE224" s="38"/>
      <c r="AF224" s="38"/>
      <c r="AG224" s="38"/>
      <c r="AH224" s="38"/>
      <c r="AI224" s="38"/>
      <c r="AJ224" s="38"/>
      <c r="AK224" s="38"/>
      <c r="AL224" s="38"/>
      <c r="AM224" s="38"/>
      <c r="AN224" s="38"/>
      <c r="AO224" s="38"/>
      <c r="AP224" s="38"/>
      <c r="AQ224" s="38"/>
    </row>
    <row r="225" ht="12.75" customHeight="1">
      <c r="A225" s="23" t="s">
        <v>31</v>
      </c>
      <c r="B225" s="40">
        <v>2020.0</v>
      </c>
      <c r="C225" s="41">
        <f t="shared" ref="C225:V225" si="270">SUM(C213:C224)</f>
        <v>7</v>
      </c>
      <c r="D225" s="42">
        <f t="shared" si="270"/>
        <v>4201020</v>
      </c>
      <c r="E225" s="41">
        <f t="shared" si="270"/>
        <v>15</v>
      </c>
      <c r="F225" s="42">
        <f t="shared" si="270"/>
        <v>25913397</v>
      </c>
      <c r="G225" s="41">
        <f t="shared" si="270"/>
        <v>93</v>
      </c>
      <c r="H225" s="42">
        <f t="shared" si="270"/>
        <v>174622494</v>
      </c>
      <c r="I225" s="41">
        <f t="shared" si="270"/>
        <v>96</v>
      </c>
      <c r="J225" s="42">
        <f t="shared" si="270"/>
        <v>212131183.7</v>
      </c>
      <c r="K225" s="41">
        <f t="shared" si="270"/>
        <v>0</v>
      </c>
      <c r="L225" s="42">
        <f t="shared" si="270"/>
        <v>0</v>
      </c>
      <c r="M225" s="41">
        <f t="shared" si="270"/>
        <v>11</v>
      </c>
      <c r="N225" s="42">
        <f t="shared" si="270"/>
        <v>65237339</v>
      </c>
      <c r="O225" s="41">
        <f t="shared" si="270"/>
        <v>0</v>
      </c>
      <c r="P225" s="42">
        <f t="shared" si="270"/>
        <v>0</v>
      </c>
      <c r="Q225" s="41">
        <f t="shared" si="270"/>
        <v>3</v>
      </c>
      <c r="R225" s="42">
        <f t="shared" si="270"/>
        <v>6499609.9</v>
      </c>
      <c r="S225" s="45">
        <f t="shared" si="270"/>
        <v>17</v>
      </c>
      <c r="T225" s="45">
        <f t="shared" si="270"/>
        <v>33549321</v>
      </c>
      <c r="U225" s="46">
        <f t="shared" si="270"/>
        <v>242</v>
      </c>
      <c r="V225" s="47">
        <f t="shared" si="270"/>
        <v>522154364.6</v>
      </c>
      <c r="W225" s="54">
        <f>U225-'Non-Residential - New Const'!U212</f>
        <v>-70</v>
      </c>
      <c r="X225" s="55">
        <f>W225/'Non-Residential - New Const'!U212</f>
        <v>-0.2243589744</v>
      </c>
      <c r="Y225" s="56">
        <f>V225-'Non-Residential - New Const'!V212</f>
        <v>-928234843.4</v>
      </c>
      <c r="Z225" s="55">
        <f>Y225/'Non-Residential - New Const'!V212</f>
        <v>-0.6399901752</v>
      </c>
      <c r="AA225" s="56">
        <f t="shared" ref="AA225:AA226" si="272">Y225</f>
        <v>-928234843.4</v>
      </c>
      <c r="AB225" s="38"/>
      <c r="AC225" s="38"/>
      <c r="AD225" s="38"/>
      <c r="AE225" s="38"/>
      <c r="AF225" s="38"/>
      <c r="AG225" s="38"/>
      <c r="AH225" s="38"/>
      <c r="AI225" s="38"/>
      <c r="AJ225" s="38"/>
      <c r="AK225" s="38"/>
      <c r="AL225" s="38"/>
      <c r="AM225" s="38"/>
      <c r="AN225" s="38"/>
      <c r="AO225" s="38"/>
      <c r="AP225" s="38"/>
      <c r="AQ225" s="38"/>
    </row>
    <row r="226" ht="12.75" customHeight="1">
      <c r="A226" s="15" t="s">
        <v>19</v>
      </c>
      <c r="B226" s="24">
        <v>2021.0</v>
      </c>
      <c r="C226" s="26">
        <v>0.0</v>
      </c>
      <c r="D226" s="26">
        <v>0.0</v>
      </c>
      <c r="E226" s="26">
        <v>2.0</v>
      </c>
      <c r="F226" s="26">
        <v>3050000.0</v>
      </c>
      <c r="G226" s="26">
        <v>6.0</v>
      </c>
      <c r="H226" s="26">
        <v>1.2759022E7</v>
      </c>
      <c r="I226" s="26">
        <v>10.0</v>
      </c>
      <c r="J226" s="26">
        <v>2.809004796E8</v>
      </c>
      <c r="K226" s="26">
        <v>0.0</v>
      </c>
      <c r="L226" s="26">
        <v>0.0</v>
      </c>
      <c r="M226" s="26">
        <v>0.0</v>
      </c>
      <c r="N226" s="26">
        <v>0.0</v>
      </c>
      <c r="O226" s="26">
        <v>0.0</v>
      </c>
      <c r="P226" s="26">
        <v>0.0</v>
      </c>
      <c r="Q226" s="26">
        <v>1.0</v>
      </c>
      <c r="R226" s="26">
        <v>611338.4</v>
      </c>
      <c r="S226" s="26">
        <v>2.0</v>
      </c>
      <c r="T226" s="26">
        <v>545492.0</v>
      </c>
      <c r="U226" s="30">
        <f t="shared" ref="U226:V226" si="271">SUM(C226+G226+I226+K226+M226+O226+Q226+S226+E226)</f>
        <v>21</v>
      </c>
      <c r="V226" s="31">
        <f t="shared" si="271"/>
        <v>297866332</v>
      </c>
      <c r="W226" s="51">
        <f>U226-'Non-Residential - New Const'!U213</f>
        <v>6</v>
      </c>
      <c r="X226" s="52">
        <f>W226/'Non-Residential - New Const'!U213</f>
        <v>0.4</v>
      </c>
      <c r="Y226" s="53">
        <f>V226-'Non-Residential - New Const'!V213</f>
        <v>236636840</v>
      </c>
      <c r="Z226" s="52">
        <f>Y226/'Non-Residential - New Const'!V213</f>
        <v>3.864752626</v>
      </c>
      <c r="AA226" s="53">
        <f t="shared" si="272"/>
        <v>236636840</v>
      </c>
      <c r="AB226" s="38"/>
      <c r="AC226" s="37">
        <f t="array" ref="AC226:AN227">TRANSPOSE(U226:V237)</f>
        <v>21</v>
      </c>
      <c r="AD226" s="37">
        <v>14.0</v>
      </c>
      <c r="AE226" s="37">
        <v>29.0</v>
      </c>
      <c r="AF226" s="37">
        <v>27.0</v>
      </c>
      <c r="AG226" s="37">
        <v>19.0</v>
      </c>
      <c r="AH226" s="37">
        <v>48.0</v>
      </c>
      <c r="AI226" s="37">
        <v>19.0</v>
      </c>
      <c r="AJ226" s="37">
        <v>14.0</v>
      </c>
      <c r="AK226" s="37">
        <v>20.0</v>
      </c>
      <c r="AL226" s="37">
        <v>21.0</v>
      </c>
      <c r="AM226" s="37">
        <v>20.0</v>
      </c>
      <c r="AN226" s="37">
        <v>21.0</v>
      </c>
      <c r="AO226" s="38"/>
      <c r="AP226" s="38"/>
      <c r="AQ226" s="38"/>
    </row>
    <row r="227" ht="12.75" customHeight="1">
      <c r="A227" s="15" t="s">
        <v>20</v>
      </c>
      <c r="B227" s="24">
        <v>2021.0</v>
      </c>
      <c r="C227" s="25">
        <v>0.0</v>
      </c>
      <c r="D227" s="25">
        <v>0.0</v>
      </c>
      <c r="E227" s="25">
        <v>0.0</v>
      </c>
      <c r="F227" s="25">
        <v>0.0</v>
      </c>
      <c r="G227" s="25">
        <v>9.0</v>
      </c>
      <c r="H227" s="25">
        <v>3146766.0</v>
      </c>
      <c r="I227" s="25">
        <v>3.0</v>
      </c>
      <c r="J227" s="25">
        <v>2.06347979E8</v>
      </c>
      <c r="K227" s="25">
        <v>0.0</v>
      </c>
      <c r="L227" s="25">
        <v>0.0</v>
      </c>
      <c r="M227" s="25">
        <v>1.0</v>
      </c>
      <c r="N227" s="25">
        <v>161280.0</v>
      </c>
      <c r="O227" s="25">
        <v>0.0</v>
      </c>
      <c r="P227" s="25">
        <v>0.0</v>
      </c>
      <c r="Q227" s="25">
        <v>1.0</v>
      </c>
      <c r="R227" s="25">
        <v>11051.52</v>
      </c>
      <c r="S227" s="25">
        <v>0.0</v>
      </c>
      <c r="T227" s="25">
        <v>0.0</v>
      </c>
      <c r="U227" s="30">
        <f t="shared" ref="U227:V227" si="273">SUM(C227+G227+I227+K227+M227+O227+Q227+S227+E227)</f>
        <v>14</v>
      </c>
      <c r="V227" s="31">
        <f t="shared" si="273"/>
        <v>209667076.5</v>
      </c>
      <c r="W227" s="51">
        <f>U227-'Non-Residential - New Const'!U214</f>
        <v>-5</v>
      </c>
      <c r="X227" s="52">
        <f>W227/'Non-Residential - New Const'!U214</f>
        <v>-0.2631578947</v>
      </c>
      <c r="Y227" s="53">
        <f>V227-'Non-Residential - New Const'!V214</f>
        <v>175226379.2</v>
      </c>
      <c r="Z227" s="52">
        <f>Y227/'Non-Residential - New Const'!V214</f>
        <v>5.087770939</v>
      </c>
      <c r="AA227" s="53">
        <f t="shared" ref="AA227:AA237" si="275">AA226+Y227</f>
        <v>411863219.2</v>
      </c>
      <c r="AB227" s="38"/>
      <c r="AC227" s="37">
        <v>2.97866332E8</v>
      </c>
      <c r="AD227" s="37">
        <v>2.0966707652E8</v>
      </c>
      <c r="AE227" s="37">
        <v>1.3574986335E8</v>
      </c>
      <c r="AF227" s="37">
        <v>7.3526697249E8</v>
      </c>
      <c r="AG227" s="37">
        <v>1.226024544E8</v>
      </c>
      <c r="AH227" s="37">
        <v>2.2835105198E8</v>
      </c>
      <c r="AI227" s="37">
        <v>7.58588774E7</v>
      </c>
      <c r="AJ227" s="37">
        <v>2.2285972880000003E7</v>
      </c>
      <c r="AK227" s="37">
        <v>8.430360875999999E7</v>
      </c>
      <c r="AL227" s="37">
        <v>1.9567353E7</v>
      </c>
      <c r="AM227" s="37">
        <v>3.8668328E7</v>
      </c>
      <c r="AN227" s="37">
        <v>3.1619535E8</v>
      </c>
      <c r="AO227" s="38"/>
      <c r="AP227" s="38"/>
      <c r="AQ227" s="38"/>
    </row>
    <row r="228" ht="12.75" customHeight="1">
      <c r="A228" s="15" t="s">
        <v>21</v>
      </c>
      <c r="B228" s="24">
        <v>2021.0</v>
      </c>
      <c r="C228" s="25">
        <v>0.0</v>
      </c>
      <c r="D228" s="25">
        <v>0.0</v>
      </c>
      <c r="E228" s="25">
        <v>1.0</v>
      </c>
      <c r="F228" s="25">
        <v>65000.0</v>
      </c>
      <c r="G228" s="25">
        <v>12.0</v>
      </c>
      <c r="H228" s="25">
        <v>2.1694088E7</v>
      </c>
      <c r="I228" s="25">
        <v>12.0</v>
      </c>
      <c r="J228" s="25">
        <v>1.1130696435E8</v>
      </c>
      <c r="K228" s="25">
        <v>0.0</v>
      </c>
      <c r="L228" s="25">
        <v>0.0</v>
      </c>
      <c r="M228" s="25">
        <v>3.0</v>
      </c>
      <c r="N228" s="25">
        <v>2448051.0</v>
      </c>
      <c r="O228" s="25">
        <v>0.0</v>
      </c>
      <c r="P228" s="25">
        <v>0.0</v>
      </c>
      <c r="Q228" s="25">
        <v>0.0</v>
      </c>
      <c r="R228" s="25">
        <v>0.0</v>
      </c>
      <c r="S228" s="25">
        <v>1.0</v>
      </c>
      <c r="T228" s="25">
        <v>235760.0</v>
      </c>
      <c r="U228" s="30">
        <f t="shared" ref="U228:V228" si="274">SUM(C228+G228+I228+K228+M228+O228+Q228+S228+E228)</f>
        <v>29</v>
      </c>
      <c r="V228" s="31">
        <f t="shared" si="274"/>
        <v>135749863.4</v>
      </c>
      <c r="W228" s="51">
        <f>U228-'Non-Residential - New Const'!U215</f>
        <v>9</v>
      </c>
      <c r="X228" s="52">
        <f>W228/'Non-Residential - New Const'!U215</f>
        <v>0.45</v>
      </c>
      <c r="Y228" s="53">
        <f>V228-'Non-Residential - New Const'!V215</f>
        <v>91044421.35</v>
      </c>
      <c r="Z228" s="52">
        <f>Y228/'Non-Residential - New Const'!V215</f>
        <v>2.036540011</v>
      </c>
      <c r="AA228" s="53">
        <f t="shared" si="275"/>
        <v>502907640.5</v>
      </c>
      <c r="AB228" s="38"/>
      <c r="AC228" s="57">
        <f t="shared" ref="AC228:AN228" si="276">AC227/$AC$138</f>
        <v>297.866332</v>
      </c>
      <c r="AD228" s="57">
        <f t="shared" si="276"/>
        <v>209.6670765</v>
      </c>
      <c r="AE228" s="57">
        <f t="shared" si="276"/>
        <v>135.7498634</v>
      </c>
      <c r="AF228" s="57">
        <f t="shared" si="276"/>
        <v>735.2669725</v>
      </c>
      <c r="AG228" s="57">
        <f t="shared" si="276"/>
        <v>122.6024544</v>
      </c>
      <c r="AH228" s="57">
        <f t="shared" si="276"/>
        <v>228.351052</v>
      </c>
      <c r="AI228" s="57">
        <f t="shared" si="276"/>
        <v>75.8588774</v>
      </c>
      <c r="AJ228" s="57">
        <f t="shared" si="276"/>
        <v>22.28597288</v>
      </c>
      <c r="AK228" s="57">
        <f t="shared" si="276"/>
        <v>84.30360876</v>
      </c>
      <c r="AL228" s="57">
        <f t="shared" si="276"/>
        <v>19.567353</v>
      </c>
      <c r="AM228" s="57">
        <f t="shared" si="276"/>
        <v>38.668328</v>
      </c>
      <c r="AN228" s="57">
        <f t="shared" si="276"/>
        <v>316.19535</v>
      </c>
      <c r="AO228" s="38"/>
      <c r="AP228" s="38"/>
      <c r="AQ228" s="38"/>
    </row>
    <row r="229" ht="12.75" customHeight="1">
      <c r="A229" s="15" t="s">
        <v>22</v>
      </c>
      <c r="B229" s="24">
        <v>2021.0</v>
      </c>
      <c r="C229" s="25">
        <v>0.0</v>
      </c>
      <c r="D229" s="25">
        <v>0.0</v>
      </c>
      <c r="E229" s="25">
        <v>0.0</v>
      </c>
      <c r="F229" s="25">
        <v>0.0</v>
      </c>
      <c r="G229" s="25">
        <v>17.0</v>
      </c>
      <c r="H229" s="25">
        <v>4.919035549E7</v>
      </c>
      <c r="I229" s="25">
        <v>7.0</v>
      </c>
      <c r="J229" s="25">
        <v>6.83256479E8</v>
      </c>
      <c r="K229" s="25">
        <v>0.0</v>
      </c>
      <c r="L229" s="25">
        <v>0.0</v>
      </c>
      <c r="M229" s="25">
        <v>3.0</v>
      </c>
      <c r="N229" s="25">
        <v>2820138.0</v>
      </c>
      <c r="O229" s="25">
        <v>0.0</v>
      </c>
      <c r="P229" s="25">
        <v>0.0</v>
      </c>
      <c r="Q229" s="25">
        <v>0.0</v>
      </c>
      <c r="R229" s="25">
        <v>0.0</v>
      </c>
      <c r="S229" s="25">
        <v>0.0</v>
      </c>
      <c r="T229" s="25">
        <v>0.0</v>
      </c>
      <c r="U229" s="30">
        <f t="shared" ref="U229:V229" si="277">SUM(C229+G229+I229+K229+M229+O229+Q229+S229+E229)</f>
        <v>27</v>
      </c>
      <c r="V229" s="31">
        <f t="shared" si="277"/>
        <v>735266972.5</v>
      </c>
      <c r="W229" s="51">
        <f>U229-'Non-Residential - New Const'!U216</f>
        <v>14</v>
      </c>
      <c r="X229" s="52">
        <f>W229/'Non-Residential - New Const'!U216</f>
        <v>1.076923077</v>
      </c>
      <c r="Y229" s="53">
        <f>V229-'Non-Residential - New Const'!V216</f>
        <v>725579469.5</v>
      </c>
      <c r="Z229" s="52">
        <f>Y229/'Non-Residential - New Const'!V216</f>
        <v>74.89850269</v>
      </c>
      <c r="AA229" s="53">
        <f t="shared" si="275"/>
        <v>1228487110</v>
      </c>
      <c r="AB229" s="38"/>
      <c r="AC229" s="38"/>
      <c r="AD229" s="38"/>
      <c r="AE229" s="38"/>
      <c r="AF229" s="38"/>
      <c r="AG229" s="38"/>
      <c r="AH229" s="38"/>
      <c r="AI229" s="38"/>
      <c r="AJ229" s="38"/>
      <c r="AK229" s="38"/>
      <c r="AL229" s="38"/>
      <c r="AM229" s="38"/>
      <c r="AN229" s="38"/>
      <c r="AO229" s="38"/>
      <c r="AP229" s="38"/>
      <c r="AQ229" s="38"/>
    </row>
    <row r="230" ht="12.75" customHeight="1">
      <c r="A230" s="15" t="s">
        <v>23</v>
      </c>
      <c r="B230" s="24">
        <v>2021.0</v>
      </c>
      <c r="C230" s="25">
        <v>0.0</v>
      </c>
      <c r="D230" s="25">
        <v>0.0</v>
      </c>
      <c r="E230" s="25">
        <v>0.0</v>
      </c>
      <c r="F230" s="25">
        <v>0.0</v>
      </c>
      <c r="G230" s="25">
        <v>11.0</v>
      </c>
      <c r="H230" s="25">
        <v>1.15441137E8</v>
      </c>
      <c r="I230" s="25">
        <v>2.0</v>
      </c>
      <c r="J230" s="25">
        <v>4528000.0</v>
      </c>
      <c r="K230" s="25">
        <v>0.0</v>
      </c>
      <c r="L230" s="25">
        <v>0.0</v>
      </c>
      <c r="M230" s="25">
        <v>4.0</v>
      </c>
      <c r="N230" s="25">
        <v>1810373.0</v>
      </c>
      <c r="O230" s="25">
        <v>0.0</v>
      </c>
      <c r="P230" s="25">
        <v>0.0</v>
      </c>
      <c r="Q230" s="25">
        <v>1.0</v>
      </c>
      <c r="R230" s="25">
        <v>13814.4</v>
      </c>
      <c r="S230" s="25">
        <v>1.0</v>
      </c>
      <c r="T230" s="25">
        <v>809130.0</v>
      </c>
      <c r="U230" s="30">
        <f t="shared" ref="U230:V230" si="278">SUM(C230+G230+I230+K230+M230+O230+Q230+S230+E230)</f>
        <v>19</v>
      </c>
      <c r="V230" s="31">
        <f t="shared" si="278"/>
        <v>122602454.4</v>
      </c>
      <c r="W230" s="51">
        <f>U230-'Non-Residential - New Const'!U217</f>
        <v>-2</v>
      </c>
      <c r="X230" s="52">
        <f>W230/'Non-Residential - New Const'!U217</f>
        <v>-0.09523809524</v>
      </c>
      <c r="Y230" s="53">
        <f>V230-'Non-Residential - New Const'!V217</f>
        <v>99439040.4</v>
      </c>
      <c r="Z230" s="52">
        <f>Y230/'Non-Residential - New Const'!V217</f>
        <v>4.29293542</v>
      </c>
      <c r="AA230" s="53">
        <f t="shared" si="275"/>
        <v>1327926150</v>
      </c>
      <c r="AB230" s="38"/>
      <c r="AC230" s="38"/>
      <c r="AD230" s="38"/>
      <c r="AE230" s="38"/>
      <c r="AF230" s="38"/>
      <c r="AG230" s="38"/>
      <c r="AH230" s="38"/>
      <c r="AI230" s="38"/>
      <c r="AJ230" s="38"/>
      <c r="AK230" s="38"/>
      <c r="AL230" s="38"/>
      <c r="AM230" s="38"/>
      <c r="AN230" s="38"/>
      <c r="AO230" s="38"/>
      <c r="AP230" s="38"/>
      <c r="AQ230" s="38"/>
    </row>
    <row r="231" ht="12.75" customHeight="1">
      <c r="A231" s="15" t="s">
        <v>32</v>
      </c>
      <c r="B231" s="24">
        <v>2021.0</v>
      </c>
      <c r="C231" s="25">
        <v>1.0</v>
      </c>
      <c r="D231" s="25">
        <v>664875.0</v>
      </c>
      <c r="E231" s="25">
        <v>1.0</v>
      </c>
      <c r="F231" s="25">
        <v>425000.0</v>
      </c>
      <c r="G231" s="25">
        <v>18.0</v>
      </c>
      <c r="H231" s="25">
        <v>4.4627572E7</v>
      </c>
      <c r="I231" s="25">
        <v>24.0</v>
      </c>
      <c r="J231" s="25">
        <v>1.540699326E8</v>
      </c>
      <c r="K231" s="25">
        <v>0.0</v>
      </c>
      <c r="L231" s="25">
        <v>0.0</v>
      </c>
      <c r="M231" s="25">
        <v>0.0</v>
      </c>
      <c r="N231" s="25">
        <v>0.0</v>
      </c>
      <c r="O231" s="25">
        <v>0.0</v>
      </c>
      <c r="P231" s="25">
        <v>0.0</v>
      </c>
      <c r="Q231" s="25">
        <v>1.0</v>
      </c>
      <c r="R231" s="25">
        <v>65857.38</v>
      </c>
      <c r="S231" s="25">
        <v>3.0</v>
      </c>
      <c r="T231" s="25">
        <v>2.8497815E7</v>
      </c>
      <c r="U231" s="30">
        <f t="shared" ref="U231:V231" si="279">SUM(C231+G231+I231+K231+M231+O231+Q231+S231+E231)</f>
        <v>48</v>
      </c>
      <c r="V231" s="31">
        <f t="shared" si="279"/>
        <v>228351052</v>
      </c>
      <c r="W231" s="51">
        <f>U231-'Non-Residential - New Const'!U218</f>
        <v>30</v>
      </c>
      <c r="X231" s="52">
        <f>W231/'Non-Residential - New Const'!U218</f>
        <v>1.666666667</v>
      </c>
      <c r="Y231" s="53">
        <f>V231-'Non-Residential - New Const'!V218</f>
        <v>200586678.6</v>
      </c>
      <c r="Z231" s="52">
        <f>Y231/'Non-Residential - New Const'!V218</f>
        <v>7.224606709</v>
      </c>
      <c r="AA231" s="53">
        <f t="shared" si="275"/>
        <v>1528512829</v>
      </c>
      <c r="AB231" s="38"/>
      <c r="AC231" s="38"/>
      <c r="AD231" s="38"/>
      <c r="AE231" s="38"/>
      <c r="AF231" s="38"/>
      <c r="AG231" s="38"/>
      <c r="AH231" s="38"/>
      <c r="AI231" s="38"/>
      <c r="AJ231" s="38"/>
      <c r="AK231" s="38"/>
      <c r="AL231" s="38"/>
      <c r="AM231" s="38"/>
      <c r="AN231" s="38"/>
      <c r="AO231" s="38"/>
      <c r="AP231" s="38"/>
      <c r="AQ231" s="38"/>
    </row>
    <row r="232" ht="12.75" customHeight="1">
      <c r="A232" s="15" t="s">
        <v>25</v>
      </c>
      <c r="B232" s="24">
        <v>2021.0</v>
      </c>
      <c r="C232" s="25">
        <v>0.0</v>
      </c>
      <c r="D232" s="25">
        <v>0.0</v>
      </c>
      <c r="E232" s="25">
        <v>0.0</v>
      </c>
      <c r="F232" s="25">
        <v>0.0</v>
      </c>
      <c r="G232" s="25">
        <v>8.0</v>
      </c>
      <c r="H232" s="25">
        <v>7.2559233E7</v>
      </c>
      <c r="I232" s="25">
        <v>10.0</v>
      </c>
      <c r="J232" s="25">
        <v>1699644.4</v>
      </c>
      <c r="K232" s="25">
        <v>0.0</v>
      </c>
      <c r="L232" s="25">
        <v>0.0</v>
      </c>
      <c r="M232" s="25">
        <v>1.0</v>
      </c>
      <c r="N232" s="25">
        <v>1600000.0</v>
      </c>
      <c r="O232" s="25">
        <v>0.0</v>
      </c>
      <c r="P232" s="25">
        <v>0.0</v>
      </c>
      <c r="Q232" s="25">
        <v>0.0</v>
      </c>
      <c r="R232" s="25">
        <v>0.0</v>
      </c>
      <c r="S232" s="25">
        <v>0.0</v>
      </c>
      <c r="T232" s="25">
        <v>0.0</v>
      </c>
      <c r="U232" s="30">
        <f t="shared" ref="U232:V232" si="280">SUM(C232+G232+I232+K232+M232+O232+Q232+S232+E232)</f>
        <v>19</v>
      </c>
      <c r="V232" s="31">
        <f t="shared" si="280"/>
        <v>75858877.4</v>
      </c>
      <c r="W232" s="51">
        <f>U232-'Non-Residential - New Const'!U219</f>
        <v>-3</v>
      </c>
      <c r="X232" s="52">
        <f>W232/'Non-Residential - New Const'!U219</f>
        <v>-0.1363636364</v>
      </c>
      <c r="Y232" s="53">
        <f>V232-'Non-Residential - New Const'!V219</f>
        <v>57228592.5</v>
      </c>
      <c r="Z232" s="52">
        <f>Y232/'Non-Residential - New Const'!V219</f>
        <v>3.071804474</v>
      </c>
      <c r="AA232" s="53">
        <f t="shared" si="275"/>
        <v>1585741421</v>
      </c>
      <c r="AB232" s="38"/>
      <c r="AC232" s="38"/>
      <c r="AD232" s="38"/>
      <c r="AE232" s="38"/>
      <c r="AF232" s="38"/>
      <c r="AG232" s="38"/>
      <c r="AH232" s="38"/>
      <c r="AI232" s="38"/>
      <c r="AJ232" s="38"/>
      <c r="AK232" s="38"/>
      <c r="AL232" s="38"/>
      <c r="AM232" s="38"/>
      <c r="AN232" s="38"/>
      <c r="AO232" s="38"/>
      <c r="AP232" s="38"/>
      <c r="AQ232" s="38"/>
    </row>
    <row r="233" ht="12.75" customHeight="1">
      <c r="A233" s="15" t="s">
        <v>26</v>
      </c>
      <c r="B233" s="24">
        <v>2021.0</v>
      </c>
      <c r="C233" s="25">
        <v>0.0</v>
      </c>
      <c r="D233" s="25">
        <v>0.0</v>
      </c>
      <c r="E233" s="25">
        <v>0.0</v>
      </c>
      <c r="F233" s="25">
        <v>0.0</v>
      </c>
      <c r="G233" s="25">
        <v>5.0</v>
      </c>
      <c r="H233" s="25">
        <v>3317587.0</v>
      </c>
      <c r="I233" s="25">
        <v>4.0</v>
      </c>
      <c r="J233" s="25">
        <v>1.7230499880000003E7</v>
      </c>
      <c r="K233" s="25">
        <v>0.0</v>
      </c>
      <c r="L233" s="25">
        <v>0.0</v>
      </c>
      <c r="M233" s="25">
        <v>2.0</v>
      </c>
      <c r="N233" s="25">
        <v>492408.0</v>
      </c>
      <c r="O233" s="25">
        <v>0.0</v>
      </c>
      <c r="P233" s="25">
        <v>0.0</v>
      </c>
      <c r="Q233" s="25">
        <v>0.0</v>
      </c>
      <c r="R233" s="25">
        <v>0.0</v>
      </c>
      <c r="S233" s="25">
        <v>3.0</v>
      </c>
      <c r="T233" s="25">
        <v>1245478.0</v>
      </c>
      <c r="U233" s="30">
        <f t="shared" ref="U233:V233" si="281">SUM(C233+G233+I233+K233+M233+O233+Q233+S233+E233)</f>
        <v>14</v>
      </c>
      <c r="V233" s="31">
        <f t="shared" si="281"/>
        <v>22285972.88</v>
      </c>
      <c r="W233" s="51">
        <f>U233-'Non-Residential - New Const'!U220</f>
        <v>-12</v>
      </c>
      <c r="X233" s="52">
        <f>W233/'Non-Residential - New Const'!U220</f>
        <v>-0.4615384615</v>
      </c>
      <c r="Y233" s="53">
        <f>V233-'Non-Residential - New Const'!V220</f>
        <v>-21761332.59</v>
      </c>
      <c r="Z233" s="52">
        <f>Y233/'Non-Residential - New Const'!V220</f>
        <v>-0.4940445813</v>
      </c>
      <c r="AA233" s="53">
        <f t="shared" si="275"/>
        <v>1563980089</v>
      </c>
      <c r="AB233" s="38"/>
      <c r="AC233" s="38"/>
      <c r="AD233" s="38"/>
      <c r="AE233" s="38"/>
      <c r="AF233" s="38"/>
      <c r="AG233" s="38"/>
      <c r="AH233" s="38"/>
      <c r="AI233" s="38"/>
      <c r="AJ233" s="38"/>
      <c r="AK233" s="38"/>
      <c r="AL233" s="38"/>
      <c r="AM233" s="38"/>
      <c r="AN233" s="38"/>
      <c r="AO233" s="38"/>
      <c r="AP233" s="38"/>
      <c r="AQ233" s="38"/>
    </row>
    <row r="234" ht="12.75" customHeight="1">
      <c r="A234" s="15" t="s">
        <v>27</v>
      </c>
      <c r="B234" s="24">
        <v>2021.0</v>
      </c>
      <c r="C234" s="25">
        <v>0.0</v>
      </c>
      <c r="D234" s="25">
        <v>0.0</v>
      </c>
      <c r="E234" s="25">
        <v>1.0</v>
      </c>
      <c r="F234" s="25">
        <v>3206630.0</v>
      </c>
      <c r="G234" s="25">
        <v>9.0</v>
      </c>
      <c r="H234" s="25">
        <v>7776138.0</v>
      </c>
      <c r="I234" s="25">
        <v>6.0</v>
      </c>
      <c r="J234" s="25">
        <v>7.105697175999999E7</v>
      </c>
      <c r="K234" s="25">
        <v>0.0</v>
      </c>
      <c r="L234" s="25">
        <v>0.0</v>
      </c>
      <c r="M234" s="25">
        <v>0.0</v>
      </c>
      <c r="N234" s="25">
        <v>0.0</v>
      </c>
      <c r="O234" s="25">
        <v>0.0</v>
      </c>
      <c r="P234" s="25">
        <v>0.0</v>
      </c>
      <c r="Q234" s="25">
        <v>0.0</v>
      </c>
      <c r="R234" s="25">
        <v>0.0</v>
      </c>
      <c r="S234" s="25">
        <v>4.0</v>
      </c>
      <c r="T234" s="25">
        <v>2263869.0</v>
      </c>
      <c r="U234" s="30">
        <f t="shared" ref="U234:V234" si="282">SUM(C234+G234+I234+K234+M234+O234+Q234+S234+E234)</f>
        <v>20</v>
      </c>
      <c r="V234" s="31">
        <f t="shared" si="282"/>
        <v>84303608.76</v>
      </c>
      <c r="W234" s="51">
        <f>U234-'Non-Residential - New Const'!U221</f>
        <v>-3</v>
      </c>
      <c r="X234" s="52">
        <f>W234/'Non-Residential - New Const'!U221</f>
        <v>-0.1304347826</v>
      </c>
      <c r="Y234" s="53">
        <f>V234-'Non-Residential - New Const'!V221</f>
        <v>55935075.76</v>
      </c>
      <c r="Z234" s="52">
        <f>Y234/'Non-Residential - New Const'!V221</f>
        <v>1.971729584</v>
      </c>
      <c r="AA234" s="53">
        <f t="shared" si="275"/>
        <v>1619915165</v>
      </c>
      <c r="AB234" s="38"/>
      <c r="AC234" s="38"/>
      <c r="AD234" s="38"/>
      <c r="AE234" s="38"/>
      <c r="AF234" s="38"/>
      <c r="AG234" s="38"/>
      <c r="AH234" s="38"/>
      <c r="AI234" s="38"/>
      <c r="AJ234" s="38"/>
      <c r="AK234" s="38"/>
      <c r="AL234" s="38"/>
      <c r="AM234" s="38"/>
      <c r="AN234" s="38"/>
      <c r="AO234" s="38"/>
      <c r="AP234" s="38"/>
      <c r="AQ234" s="38"/>
    </row>
    <row r="235" ht="12.75" customHeight="1">
      <c r="A235" s="15" t="s">
        <v>28</v>
      </c>
      <c r="B235" s="24">
        <v>2021.0</v>
      </c>
      <c r="C235" s="25">
        <v>0.0</v>
      </c>
      <c r="D235" s="25">
        <v>0.0</v>
      </c>
      <c r="E235" s="25">
        <v>4.0</v>
      </c>
      <c r="F235" s="25">
        <v>1554520.0</v>
      </c>
      <c r="G235" s="25">
        <v>7.0</v>
      </c>
      <c r="H235" s="25">
        <v>3293484.0</v>
      </c>
      <c r="I235" s="25">
        <v>8.0</v>
      </c>
      <c r="J235" s="25">
        <v>5081811.0</v>
      </c>
      <c r="K235" s="25">
        <v>0.0</v>
      </c>
      <c r="L235" s="25">
        <v>0.0</v>
      </c>
      <c r="M235" s="25">
        <v>1.0</v>
      </c>
      <c r="N235" s="25">
        <v>5807088.0</v>
      </c>
      <c r="O235" s="25">
        <v>0.0</v>
      </c>
      <c r="P235" s="25">
        <v>0.0</v>
      </c>
      <c r="Q235" s="25">
        <v>0.0</v>
      </c>
      <c r="R235" s="25">
        <v>0.0</v>
      </c>
      <c r="S235" s="25">
        <v>1.0</v>
      </c>
      <c r="T235" s="25">
        <v>3830450.0</v>
      </c>
      <c r="U235" s="30">
        <f t="shared" ref="U235:V235" si="283">SUM(C235+G235+I235+K235+M235+O235+Q235+S235+E235)</f>
        <v>21</v>
      </c>
      <c r="V235" s="31">
        <f t="shared" si="283"/>
        <v>19567353</v>
      </c>
      <c r="W235" s="51">
        <f>U235-'Non-Residential - New Const'!U222</f>
        <v>-1</v>
      </c>
      <c r="X235" s="52">
        <f>W235/'Non-Residential - New Const'!U222</f>
        <v>-0.04545454545</v>
      </c>
      <c r="Y235" s="53">
        <f>V235-'Non-Residential - New Const'!V222</f>
        <v>-15595040</v>
      </c>
      <c r="Z235" s="52">
        <f>Y235/'Non-Residential - New Const'!V222</f>
        <v>-0.4435147517</v>
      </c>
      <c r="AA235" s="53">
        <f t="shared" si="275"/>
        <v>1604320125</v>
      </c>
      <c r="AB235" s="38"/>
      <c r="AC235" s="38"/>
      <c r="AD235" s="38"/>
      <c r="AE235" s="38"/>
      <c r="AF235" s="38"/>
      <c r="AG235" s="38"/>
      <c r="AH235" s="38"/>
      <c r="AI235" s="38"/>
      <c r="AJ235" s="38"/>
      <c r="AK235" s="38"/>
      <c r="AL235" s="38"/>
      <c r="AM235" s="38"/>
      <c r="AN235" s="38"/>
      <c r="AO235" s="38"/>
      <c r="AP235" s="38"/>
      <c r="AQ235" s="38"/>
    </row>
    <row r="236" ht="12.75" customHeight="1">
      <c r="A236" s="15" t="s">
        <v>29</v>
      </c>
      <c r="B236" s="24">
        <v>2021.0</v>
      </c>
      <c r="C236" s="25">
        <v>1.0</v>
      </c>
      <c r="D236" s="25">
        <v>76344.0</v>
      </c>
      <c r="E236" s="25">
        <v>1.0</v>
      </c>
      <c r="F236" s="25">
        <v>75000.0</v>
      </c>
      <c r="G236" s="25">
        <v>5.0</v>
      </c>
      <c r="H236" s="25">
        <v>581340.0</v>
      </c>
      <c r="I236" s="25">
        <v>12.0</v>
      </c>
      <c r="J236" s="25">
        <v>3.7877644E7</v>
      </c>
      <c r="K236" s="25">
        <v>0.0</v>
      </c>
      <c r="L236" s="25">
        <v>0.0</v>
      </c>
      <c r="M236" s="25">
        <v>0.0</v>
      </c>
      <c r="N236" s="25">
        <v>0.0</v>
      </c>
      <c r="O236" s="25">
        <v>0.0</v>
      </c>
      <c r="P236" s="25">
        <v>0.0</v>
      </c>
      <c r="Q236" s="25">
        <v>0.0</v>
      </c>
      <c r="R236" s="25">
        <v>0.0</v>
      </c>
      <c r="S236" s="25">
        <v>1.0</v>
      </c>
      <c r="T236" s="25">
        <v>58000.0</v>
      </c>
      <c r="U236" s="30">
        <f t="shared" ref="U236:V236" si="284">SUM(C236+G236+I236+K236+M236+O236+Q236+S236+E236)</f>
        <v>20</v>
      </c>
      <c r="V236" s="31">
        <f t="shared" si="284"/>
        <v>38668328</v>
      </c>
      <c r="W236" s="51">
        <f>U236-'Non-Residential - New Const'!U223</f>
        <v>-9</v>
      </c>
      <c r="X236" s="52">
        <f>W236/'Non-Residential - New Const'!U223</f>
        <v>-0.3103448276</v>
      </c>
      <c r="Y236" s="53">
        <f>V236-'Non-Residential - New Const'!V223</f>
        <v>-37987404.45</v>
      </c>
      <c r="Z236" s="52">
        <f>Y236/'Non-Residential - New Const'!V223</f>
        <v>-0.4955585608</v>
      </c>
      <c r="AA236" s="53">
        <f t="shared" si="275"/>
        <v>1566332720</v>
      </c>
      <c r="AB236" s="38"/>
      <c r="AC236" s="38"/>
      <c r="AD236" s="38"/>
      <c r="AE236" s="38"/>
      <c r="AF236" s="38"/>
      <c r="AG236" s="38"/>
      <c r="AH236" s="38"/>
      <c r="AI236" s="38"/>
      <c r="AJ236" s="38"/>
      <c r="AK236" s="38"/>
      <c r="AL236" s="38"/>
      <c r="AM236" s="38"/>
      <c r="AN236" s="38"/>
      <c r="AO236" s="38"/>
      <c r="AP236" s="38"/>
      <c r="AQ236" s="38"/>
    </row>
    <row r="237" ht="12.75" customHeight="1">
      <c r="A237" s="15" t="s">
        <v>30</v>
      </c>
      <c r="B237" s="24">
        <v>2021.0</v>
      </c>
      <c r="C237" s="25">
        <v>0.0</v>
      </c>
      <c r="D237" s="25">
        <v>0.0</v>
      </c>
      <c r="E237" s="25">
        <v>0.0</v>
      </c>
      <c r="F237" s="25">
        <v>0.0</v>
      </c>
      <c r="G237" s="25">
        <v>10.0</v>
      </c>
      <c r="H237" s="25">
        <v>1.0058635E7</v>
      </c>
      <c r="I237" s="25">
        <v>9.0</v>
      </c>
      <c r="J237" s="25">
        <v>3.03336715E8</v>
      </c>
      <c r="K237" s="25">
        <v>0.0</v>
      </c>
      <c r="L237" s="25">
        <v>0.0</v>
      </c>
      <c r="M237" s="25">
        <v>2.0</v>
      </c>
      <c r="N237" s="25">
        <v>2800000.0</v>
      </c>
      <c r="O237" s="25">
        <v>0.0</v>
      </c>
      <c r="P237" s="25">
        <v>0.0</v>
      </c>
      <c r="Q237" s="25">
        <v>0.0</v>
      </c>
      <c r="R237" s="25">
        <v>0.0</v>
      </c>
      <c r="S237" s="25">
        <v>0.0</v>
      </c>
      <c r="T237" s="25">
        <v>0.0</v>
      </c>
      <c r="U237" s="30">
        <f t="shared" ref="U237:V237" si="285">SUM(C237+G237+I237+K237+M237+O237+Q237+S237+E237)</f>
        <v>21</v>
      </c>
      <c r="V237" s="31">
        <f t="shared" si="285"/>
        <v>316195350</v>
      </c>
      <c r="W237" s="51">
        <f>U237-'Non-Residential - New Const'!U224</f>
        <v>7</v>
      </c>
      <c r="X237" s="52">
        <f>W237/'Non-Residential - New Const'!U224</f>
        <v>0.5</v>
      </c>
      <c r="Y237" s="53">
        <f>V237-'Non-Residential - New Const'!V224</f>
        <v>197896156</v>
      </c>
      <c r="Z237" s="52">
        <f>Y237/'Non-Residential - New Const'!V224</f>
        <v>1.6728445</v>
      </c>
      <c r="AA237" s="53">
        <f t="shared" si="275"/>
        <v>1764228876</v>
      </c>
      <c r="AB237" s="38"/>
      <c r="AC237" s="38"/>
      <c r="AD237" s="38"/>
      <c r="AE237" s="38"/>
      <c r="AF237" s="38"/>
      <c r="AG237" s="38"/>
      <c r="AH237" s="38"/>
      <c r="AI237" s="38"/>
      <c r="AJ237" s="38"/>
      <c r="AK237" s="38"/>
      <c r="AL237" s="38"/>
      <c r="AM237" s="38"/>
      <c r="AN237" s="38"/>
      <c r="AO237" s="38"/>
      <c r="AP237" s="38"/>
      <c r="AQ237" s="38"/>
    </row>
    <row r="238" ht="12.75" customHeight="1">
      <c r="A238" s="23" t="s">
        <v>31</v>
      </c>
      <c r="B238" s="71">
        <v>2021.0</v>
      </c>
      <c r="C238" s="83">
        <f t="shared" ref="C238:V238" si="286">SUM(C226:C237)</f>
        <v>2</v>
      </c>
      <c r="D238" s="42">
        <f t="shared" si="286"/>
        <v>741219</v>
      </c>
      <c r="E238" s="83">
        <f t="shared" si="286"/>
        <v>10</v>
      </c>
      <c r="F238" s="42">
        <f t="shared" si="286"/>
        <v>8376150</v>
      </c>
      <c r="G238" s="83">
        <f t="shared" si="286"/>
        <v>117</v>
      </c>
      <c r="H238" s="42">
        <f t="shared" si="286"/>
        <v>344445357.5</v>
      </c>
      <c r="I238" s="41">
        <f t="shared" si="286"/>
        <v>107</v>
      </c>
      <c r="J238" s="42">
        <f t="shared" si="286"/>
        <v>1876693121</v>
      </c>
      <c r="K238" s="83">
        <f t="shared" si="286"/>
        <v>0</v>
      </c>
      <c r="L238" s="42">
        <f t="shared" si="286"/>
        <v>0</v>
      </c>
      <c r="M238" s="83">
        <f t="shared" si="286"/>
        <v>17</v>
      </c>
      <c r="N238" s="42">
        <f t="shared" si="286"/>
        <v>17939338</v>
      </c>
      <c r="O238" s="83">
        <f t="shared" si="286"/>
        <v>0</v>
      </c>
      <c r="P238" s="42">
        <f t="shared" si="286"/>
        <v>0</v>
      </c>
      <c r="Q238" s="83">
        <f t="shared" si="286"/>
        <v>4</v>
      </c>
      <c r="R238" s="42">
        <f t="shared" si="286"/>
        <v>702061.7</v>
      </c>
      <c r="S238" s="83">
        <f t="shared" si="286"/>
        <v>16</v>
      </c>
      <c r="T238" s="45">
        <f t="shared" si="286"/>
        <v>37485994</v>
      </c>
      <c r="U238" s="46">
        <f t="shared" si="286"/>
        <v>273</v>
      </c>
      <c r="V238" s="47">
        <f t="shared" si="286"/>
        <v>2286383241</v>
      </c>
      <c r="W238" s="54">
        <f>U238-'Non-Residential - New Const'!U225</f>
        <v>31</v>
      </c>
      <c r="X238" s="55">
        <f>W238/'Non-Residential - New Const'!U225</f>
        <v>0.1280991736</v>
      </c>
      <c r="Y238" s="56">
        <f>V238-'Non-Residential - New Const'!V225</f>
        <v>1764228876</v>
      </c>
      <c r="Z238" s="55">
        <f>Y238/'Non-Residential - New Const'!V225</f>
        <v>3.378749649</v>
      </c>
      <c r="AA238" s="56">
        <f t="shared" ref="AA238:AA239" si="288">Y238</f>
        <v>1764228876</v>
      </c>
      <c r="AB238" s="38"/>
      <c r="AC238" s="38"/>
      <c r="AD238" s="38"/>
      <c r="AE238" s="38"/>
      <c r="AF238" s="38"/>
      <c r="AG238" s="38"/>
      <c r="AH238" s="38"/>
      <c r="AI238" s="38"/>
      <c r="AJ238" s="38"/>
      <c r="AK238" s="38"/>
      <c r="AL238" s="38"/>
      <c r="AM238" s="38"/>
      <c r="AN238" s="38"/>
      <c r="AO238" s="38"/>
      <c r="AP238" s="38"/>
      <c r="AQ238" s="38"/>
    </row>
    <row r="239" ht="12.75" customHeight="1">
      <c r="A239" s="15" t="s">
        <v>19</v>
      </c>
      <c r="B239" s="24">
        <v>2022.0</v>
      </c>
      <c r="C239" s="26">
        <v>0.0</v>
      </c>
      <c r="D239" s="26">
        <v>0.0</v>
      </c>
      <c r="E239" s="26">
        <v>0.0</v>
      </c>
      <c r="F239" s="26">
        <v>0.0</v>
      </c>
      <c r="G239" s="26">
        <v>6.0</v>
      </c>
      <c r="H239" s="26">
        <v>5655090.0</v>
      </c>
      <c r="I239" s="26">
        <v>8.0</v>
      </c>
      <c r="J239" s="26">
        <v>2.632446722E7</v>
      </c>
      <c r="K239" s="26">
        <v>0.0</v>
      </c>
      <c r="L239" s="26">
        <v>0.0</v>
      </c>
      <c r="M239" s="26">
        <v>0.0</v>
      </c>
      <c r="N239" s="26">
        <v>0.0</v>
      </c>
      <c r="O239" s="26">
        <v>0.0</v>
      </c>
      <c r="P239" s="26">
        <v>0.0</v>
      </c>
      <c r="Q239" s="26">
        <v>0.0</v>
      </c>
      <c r="R239" s="26">
        <v>0.0</v>
      </c>
      <c r="S239" s="26">
        <v>0.0</v>
      </c>
      <c r="T239" s="26">
        <v>0.0</v>
      </c>
      <c r="U239" s="30">
        <f t="shared" ref="U239:V239" si="287">SUM(C239+G239+I239+K239+M239+O239+Q239+S239+E239)</f>
        <v>14</v>
      </c>
      <c r="V239" s="31">
        <f t="shared" si="287"/>
        <v>31979557.22</v>
      </c>
      <c r="W239" s="51">
        <f>U239-'Non-Residential - New Const'!U226</f>
        <v>-7</v>
      </c>
      <c r="X239" s="52">
        <f>W239/'Non-Residential - New Const'!U226</f>
        <v>-0.3333333333</v>
      </c>
      <c r="Y239" s="53">
        <f>V239-'Non-Residential - New Const'!V226</f>
        <v>-265886774.8</v>
      </c>
      <c r="Z239" s="52">
        <f>Y239/'Non-Residential - New Const'!V226</f>
        <v>-0.8926378923</v>
      </c>
      <c r="AA239" s="53">
        <f t="shared" si="288"/>
        <v>-265886774.8</v>
      </c>
      <c r="AB239" s="38"/>
      <c r="AC239" s="37">
        <f t="array" ref="AC239:AN240">TRANSPOSE(U239:V250)</f>
        <v>14</v>
      </c>
      <c r="AD239" s="37">
        <v>12.0</v>
      </c>
      <c r="AE239" s="37">
        <v>22.0</v>
      </c>
      <c r="AF239" s="37">
        <v>31.0</v>
      </c>
      <c r="AG239" s="37">
        <v>33.0</v>
      </c>
      <c r="AH239" s="37">
        <v>21.0</v>
      </c>
      <c r="AI239" s="37">
        <v>36.0</v>
      </c>
      <c r="AJ239" s="37">
        <v>27.0</v>
      </c>
      <c r="AK239" s="37">
        <v>18.0</v>
      </c>
      <c r="AL239" s="37">
        <v>29.0</v>
      </c>
      <c r="AM239" s="37">
        <v>10.0</v>
      </c>
      <c r="AN239" s="37">
        <v>23.0</v>
      </c>
      <c r="AO239" s="38"/>
      <c r="AP239" s="38"/>
      <c r="AQ239" s="38"/>
    </row>
    <row r="240" ht="12.75" customHeight="1">
      <c r="A240" s="15" t="s">
        <v>20</v>
      </c>
      <c r="B240" s="24">
        <v>2022.0</v>
      </c>
      <c r="C240" s="25">
        <v>2.0</v>
      </c>
      <c r="D240" s="25">
        <v>325950.0</v>
      </c>
      <c r="E240" s="25">
        <v>0.0</v>
      </c>
      <c r="F240" s="25">
        <v>0.0</v>
      </c>
      <c r="G240" s="25">
        <v>7.0</v>
      </c>
      <c r="H240" s="25">
        <v>2415043.0</v>
      </c>
      <c r="I240" s="25">
        <v>3.0</v>
      </c>
      <c r="J240" s="25">
        <v>1.352374622E7</v>
      </c>
      <c r="K240" s="25">
        <v>0.0</v>
      </c>
      <c r="L240" s="25">
        <v>0.0</v>
      </c>
      <c r="M240" s="25">
        <v>0.0</v>
      </c>
      <c r="N240" s="25">
        <v>0.0</v>
      </c>
      <c r="O240" s="25">
        <v>0.0</v>
      </c>
      <c r="P240" s="25">
        <v>0.0</v>
      </c>
      <c r="Q240" s="25">
        <v>0.0</v>
      </c>
      <c r="R240" s="25">
        <v>0.0</v>
      </c>
      <c r="S240" s="25">
        <v>0.0</v>
      </c>
      <c r="T240" s="25">
        <v>0.0</v>
      </c>
      <c r="U240" s="30">
        <f t="shared" ref="U240:V240" si="289">SUM(C240+G240+I240+K240+M240+O240+Q240+S240+E240)</f>
        <v>12</v>
      </c>
      <c r="V240" s="31">
        <f t="shared" si="289"/>
        <v>16264739.22</v>
      </c>
      <c r="W240" s="51">
        <f>U240-'Non-Residential - New Const'!U227</f>
        <v>-2</v>
      </c>
      <c r="X240" s="52">
        <f>W240/'Non-Residential - New Const'!U227</f>
        <v>-0.1428571429</v>
      </c>
      <c r="Y240" s="53">
        <f>V240-'Non-Residential - New Const'!V227</f>
        <v>-193402337.3</v>
      </c>
      <c r="Z240" s="52">
        <f>Y240/'Non-Residential - New Const'!V227</f>
        <v>-0.9224258787</v>
      </c>
      <c r="AA240" s="53">
        <f t="shared" ref="AA240:AA250" si="291">AA239+Y240</f>
        <v>-459289112.1</v>
      </c>
      <c r="AB240" s="38"/>
      <c r="AC240" s="37">
        <v>3.197955722E7</v>
      </c>
      <c r="AD240" s="37">
        <v>1.626473922E7</v>
      </c>
      <c r="AE240" s="37">
        <v>6.030389622E7</v>
      </c>
      <c r="AF240" s="37">
        <v>7.9309463E7</v>
      </c>
      <c r="AG240" s="37">
        <v>3.2344816E7</v>
      </c>
      <c r="AH240" s="37">
        <v>2.9204489E7</v>
      </c>
      <c r="AI240" s="37">
        <v>1.02082089E8</v>
      </c>
      <c r="AJ240" s="37">
        <v>8.74164124E7</v>
      </c>
      <c r="AK240" s="37">
        <v>2.6997079E7</v>
      </c>
      <c r="AL240" s="37">
        <v>2.98641112E8</v>
      </c>
      <c r="AM240" s="37">
        <v>4.6459141E7</v>
      </c>
      <c r="AN240" s="37">
        <v>5.520007E7</v>
      </c>
      <c r="AO240" s="38"/>
      <c r="AP240" s="38"/>
      <c r="AQ240" s="38"/>
    </row>
    <row r="241" ht="12.75" customHeight="1">
      <c r="A241" s="15" t="s">
        <v>21</v>
      </c>
      <c r="B241" s="24">
        <v>2022.0</v>
      </c>
      <c r="C241" s="25">
        <v>0.0</v>
      </c>
      <c r="D241" s="25">
        <v>0.0</v>
      </c>
      <c r="E241" s="25">
        <v>0.0</v>
      </c>
      <c r="F241" s="25">
        <v>0.0</v>
      </c>
      <c r="G241" s="25">
        <v>7.0</v>
      </c>
      <c r="H241" s="25">
        <v>2415043.0</v>
      </c>
      <c r="I241" s="25">
        <v>11.0</v>
      </c>
      <c r="J241" s="25">
        <v>4.692736822E7</v>
      </c>
      <c r="K241" s="25">
        <v>0.0</v>
      </c>
      <c r="L241" s="25">
        <v>0.0</v>
      </c>
      <c r="M241" s="25">
        <v>0.0</v>
      </c>
      <c r="N241" s="25">
        <v>0.0</v>
      </c>
      <c r="O241" s="25">
        <v>0.0</v>
      </c>
      <c r="P241" s="25">
        <v>0.0</v>
      </c>
      <c r="Q241" s="25">
        <v>2.0</v>
      </c>
      <c r="R241" s="25">
        <v>0.0</v>
      </c>
      <c r="S241" s="25">
        <v>2.0</v>
      </c>
      <c r="T241" s="25">
        <v>1.0961485E7</v>
      </c>
      <c r="U241" s="30">
        <f t="shared" ref="U241:V241" si="290">SUM(C241+G241+I241+K241+M241+O241+Q241+S241+E241)</f>
        <v>22</v>
      </c>
      <c r="V241" s="31">
        <f t="shared" si="290"/>
        <v>60303896.22</v>
      </c>
      <c r="W241" s="51">
        <f>U241-'Non-Residential - New Const'!U228</f>
        <v>-7</v>
      </c>
      <c r="X241" s="52">
        <f>W241/'Non-Residential - New Const'!U228</f>
        <v>-0.2413793103</v>
      </c>
      <c r="Y241" s="53">
        <f>V241-'Non-Residential - New Const'!V228</f>
        <v>-75445967.13</v>
      </c>
      <c r="Z241" s="52">
        <f>Y241/'Non-Residential - New Const'!V228</f>
        <v>-0.5557719564</v>
      </c>
      <c r="AA241" s="53">
        <f t="shared" si="291"/>
        <v>-534735079.2</v>
      </c>
      <c r="AB241" s="38"/>
      <c r="AC241" s="57">
        <f t="shared" ref="AC241:AN241" si="292">AC240/$AC$138</f>
        <v>31.97955722</v>
      </c>
      <c r="AD241" s="57">
        <f t="shared" si="292"/>
        <v>16.26473922</v>
      </c>
      <c r="AE241" s="57">
        <f t="shared" si="292"/>
        <v>60.30389622</v>
      </c>
      <c r="AF241" s="57">
        <f t="shared" si="292"/>
        <v>79.309463</v>
      </c>
      <c r="AG241" s="57">
        <f t="shared" si="292"/>
        <v>32.344816</v>
      </c>
      <c r="AH241" s="57">
        <f t="shared" si="292"/>
        <v>29.204489</v>
      </c>
      <c r="AI241" s="57">
        <f t="shared" si="292"/>
        <v>102.082089</v>
      </c>
      <c r="AJ241" s="57">
        <f t="shared" si="292"/>
        <v>87.4164124</v>
      </c>
      <c r="AK241" s="57">
        <f t="shared" si="292"/>
        <v>26.997079</v>
      </c>
      <c r="AL241" s="57">
        <f t="shared" si="292"/>
        <v>298.641112</v>
      </c>
      <c r="AM241" s="57">
        <f t="shared" si="292"/>
        <v>46.459141</v>
      </c>
      <c r="AN241" s="57">
        <f t="shared" si="292"/>
        <v>55.20007</v>
      </c>
      <c r="AO241" s="38"/>
      <c r="AP241" s="38"/>
      <c r="AQ241" s="38"/>
    </row>
    <row r="242" ht="12.75" customHeight="1">
      <c r="A242" s="15" t="s">
        <v>22</v>
      </c>
      <c r="B242" s="24">
        <v>2022.0</v>
      </c>
      <c r="C242" s="25">
        <v>0.0</v>
      </c>
      <c r="D242" s="25">
        <v>0.0</v>
      </c>
      <c r="E242" s="25">
        <v>1.0</v>
      </c>
      <c r="F242" s="25">
        <v>455561.0</v>
      </c>
      <c r="G242" s="25">
        <v>17.0</v>
      </c>
      <c r="H242" s="25">
        <v>1.6032055E7</v>
      </c>
      <c r="I242" s="25">
        <v>8.0</v>
      </c>
      <c r="J242" s="25">
        <v>3.8558147E7</v>
      </c>
      <c r="K242" s="25">
        <v>1.0</v>
      </c>
      <c r="L242" s="25">
        <v>400000.0</v>
      </c>
      <c r="M242" s="25">
        <v>1.0</v>
      </c>
      <c r="N242" s="25">
        <v>18500.0</v>
      </c>
      <c r="O242" s="25">
        <v>0.0</v>
      </c>
      <c r="P242" s="25">
        <v>0.0</v>
      </c>
      <c r="Q242" s="25">
        <v>2.0</v>
      </c>
      <c r="R242" s="25">
        <v>0.0</v>
      </c>
      <c r="S242" s="25">
        <v>1.0</v>
      </c>
      <c r="T242" s="25">
        <v>2.38452E7</v>
      </c>
      <c r="U242" s="30">
        <f t="shared" ref="U242:V242" si="293">SUM(C242+G242+I242+K242+M242+O242+Q242+S242+E242)</f>
        <v>31</v>
      </c>
      <c r="V242" s="31">
        <f t="shared" si="293"/>
        <v>79309463</v>
      </c>
      <c r="W242" s="51">
        <f>U242-'Non-Residential - New Const'!U229</f>
        <v>4</v>
      </c>
      <c r="X242" s="52">
        <f>W242/'Non-Residential - New Const'!U229</f>
        <v>0.1481481481</v>
      </c>
      <c r="Y242" s="53">
        <f>V242-'Non-Residential - New Const'!V229</f>
        <v>-655957509.5</v>
      </c>
      <c r="Z242" s="52">
        <f>Y242/'Non-Residential - New Const'!V229</f>
        <v>-0.8921351482</v>
      </c>
      <c r="AA242" s="53">
        <f t="shared" si="291"/>
        <v>-1190692589</v>
      </c>
      <c r="AB242" s="38"/>
      <c r="AC242" s="38"/>
      <c r="AD242" s="38"/>
      <c r="AE242" s="38"/>
      <c r="AF242" s="38"/>
      <c r="AG242" s="38"/>
      <c r="AH242" s="38"/>
      <c r="AI242" s="38"/>
      <c r="AJ242" s="38"/>
      <c r="AK242" s="38"/>
      <c r="AL242" s="38"/>
      <c r="AM242" s="38"/>
      <c r="AN242" s="38"/>
      <c r="AO242" s="38"/>
      <c r="AP242" s="38"/>
      <c r="AQ242" s="38"/>
    </row>
    <row r="243" ht="12.75" customHeight="1">
      <c r="A243" s="15" t="s">
        <v>23</v>
      </c>
      <c r="B243" s="24">
        <v>2022.0</v>
      </c>
      <c r="C243" s="25">
        <v>0.0</v>
      </c>
      <c r="D243" s="25">
        <v>0.0</v>
      </c>
      <c r="E243" s="25">
        <v>2.0</v>
      </c>
      <c r="F243" s="25">
        <v>1940000.0</v>
      </c>
      <c r="G243" s="25">
        <v>16.0</v>
      </c>
      <c r="H243" s="25">
        <v>7900017.0</v>
      </c>
      <c r="I243" s="25">
        <v>11.0</v>
      </c>
      <c r="J243" s="25">
        <v>1.551566E7</v>
      </c>
      <c r="K243" s="25">
        <v>0.0</v>
      </c>
      <c r="L243" s="25">
        <v>0.0</v>
      </c>
      <c r="M243" s="25">
        <v>1.0</v>
      </c>
      <c r="N243" s="25">
        <v>125000.0</v>
      </c>
      <c r="O243" s="25">
        <v>0.0</v>
      </c>
      <c r="P243" s="25">
        <v>0.0</v>
      </c>
      <c r="Q243" s="25">
        <v>1.0</v>
      </c>
      <c r="R243" s="25">
        <v>0.0</v>
      </c>
      <c r="S243" s="25">
        <v>2.0</v>
      </c>
      <c r="T243" s="25">
        <v>6864139.0</v>
      </c>
      <c r="U243" s="30">
        <f t="shared" ref="U243:V243" si="294">SUM(C243+G243+I243+K243+M243+O243+Q243+S243+E243)</f>
        <v>33</v>
      </c>
      <c r="V243" s="31">
        <f t="shared" si="294"/>
        <v>32344816</v>
      </c>
      <c r="W243" s="51">
        <f>U243-'Non-Residential - New Const'!U230</f>
        <v>14</v>
      </c>
      <c r="X243" s="52">
        <f>W243/'Non-Residential - New Const'!U230</f>
        <v>0.7368421053</v>
      </c>
      <c r="Y243" s="53">
        <f>V243-'Non-Residential - New Const'!V230</f>
        <v>-90257638.4</v>
      </c>
      <c r="Z243" s="52">
        <f>Y243/'Non-Residential - New Const'!V230</f>
        <v>-0.7361813337</v>
      </c>
      <c r="AA243" s="53">
        <f t="shared" si="291"/>
        <v>-1280950227</v>
      </c>
      <c r="AB243" s="38"/>
      <c r="AC243" s="38"/>
      <c r="AD243" s="38"/>
      <c r="AE243" s="38"/>
      <c r="AF243" s="38"/>
      <c r="AG243" s="38"/>
      <c r="AH243" s="38"/>
      <c r="AI243" s="38"/>
      <c r="AJ243" s="38"/>
      <c r="AK243" s="38"/>
      <c r="AL243" s="38"/>
      <c r="AM243" s="38"/>
      <c r="AN243" s="38"/>
      <c r="AO243" s="38"/>
      <c r="AP243" s="38"/>
      <c r="AQ243" s="38"/>
    </row>
    <row r="244" ht="12.75" customHeight="1">
      <c r="A244" s="15" t="s">
        <v>32</v>
      </c>
      <c r="B244" s="24">
        <v>2022.0</v>
      </c>
      <c r="C244" s="25">
        <v>1.0</v>
      </c>
      <c r="D244" s="25">
        <v>1900000.0</v>
      </c>
      <c r="E244" s="25">
        <v>8.0</v>
      </c>
      <c r="F244" s="25">
        <v>7742500.0</v>
      </c>
      <c r="G244" s="25">
        <v>8.0</v>
      </c>
      <c r="H244" s="25">
        <v>1.4438475E7</v>
      </c>
      <c r="I244" s="25">
        <v>3.0</v>
      </c>
      <c r="J244" s="25">
        <v>4369278.0</v>
      </c>
      <c r="K244" s="25">
        <v>0.0</v>
      </c>
      <c r="L244" s="25">
        <v>0.0</v>
      </c>
      <c r="M244" s="25">
        <v>1.0</v>
      </c>
      <c r="N244" s="25">
        <v>754236.0</v>
      </c>
      <c r="O244" s="25">
        <v>0.0</v>
      </c>
      <c r="P244" s="25">
        <v>0.0</v>
      </c>
      <c r="Q244" s="25">
        <v>0.0</v>
      </c>
      <c r="R244" s="25">
        <v>0.0</v>
      </c>
      <c r="S244" s="25">
        <v>0.0</v>
      </c>
      <c r="T244" s="25">
        <v>0.0</v>
      </c>
      <c r="U244" s="30">
        <f t="shared" ref="U244:V244" si="295">SUM(C244+G244+I244+K244+M244+O244+Q244+S244+E244)</f>
        <v>21</v>
      </c>
      <c r="V244" s="31">
        <f t="shared" si="295"/>
        <v>29204489</v>
      </c>
      <c r="W244" s="51">
        <f>U244-'Non-Residential - New Const'!U231</f>
        <v>-27</v>
      </c>
      <c r="X244" s="52">
        <f>W244/'Non-Residential - New Const'!U231</f>
        <v>-0.5625</v>
      </c>
      <c r="Y244" s="53">
        <f>V244-'Non-Residential - New Const'!V231</f>
        <v>-199146563</v>
      </c>
      <c r="Z244" s="52">
        <f>Y244/'Non-Residential - New Const'!V231</f>
        <v>-0.8721070529</v>
      </c>
      <c r="AA244" s="53">
        <f t="shared" si="291"/>
        <v>-1480096790</v>
      </c>
      <c r="AB244" s="38"/>
      <c r="AC244" s="38"/>
      <c r="AD244" s="38"/>
      <c r="AE244" s="38"/>
      <c r="AF244" s="38"/>
      <c r="AG244" s="38"/>
      <c r="AH244" s="38"/>
      <c r="AI244" s="38"/>
      <c r="AJ244" s="38"/>
      <c r="AK244" s="38"/>
      <c r="AL244" s="38"/>
      <c r="AM244" s="38"/>
      <c r="AN244" s="38"/>
      <c r="AO244" s="38"/>
      <c r="AP244" s="38"/>
      <c r="AQ244" s="38"/>
    </row>
    <row r="245" ht="12.75" customHeight="1">
      <c r="A245" s="15" t="s">
        <v>25</v>
      </c>
      <c r="B245" s="24">
        <v>2022.0</v>
      </c>
      <c r="C245" s="25">
        <v>1.0</v>
      </c>
      <c r="D245" s="25">
        <v>280000.0</v>
      </c>
      <c r="E245" s="25">
        <v>3.0</v>
      </c>
      <c r="F245" s="25">
        <v>935000.0</v>
      </c>
      <c r="G245" s="25">
        <v>14.0</v>
      </c>
      <c r="H245" s="25">
        <v>6.930098E7</v>
      </c>
      <c r="I245" s="25">
        <v>15.0</v>
      </c>
      <c r="J245" s="25">
        <v>3.0777002E7</v>
      </c>
      <c r="K245" s="25">
        <v>0.0</v>
      </c>
      <c r="L245" s="25">
        <v>0.0</v>
      </c>
      <c r="M245" s="25">
        <v>2.0</v>
      </c>
      <c r="N245" s="25">
        <v>698040.0</v>
      </c>
      <c r="O245" s="25">
        <v>0.0</v>
      </c>
      <c r="P245" s="25">
        <v>0.0</v>
      </c>
      <c r="Q245" s="25">
        <v>0.0</v>
      </c>
      <c r="R245" s="25">
        <v>0.0</v>
      </c>
      <c r="S245" s="25">
        <v>1.0</v>
      </c>
      <c r="T245" s="25">
        <v>91067.0</v>
      </c>
      <c r="U245" s="30">
        <f t="shared" ref="U245:V245" si="296">SUM(C245+G245+I245+K245+M245+O245+Q245+S245+E245)</f>
        <v>36</v>
      </c>
      <c r="V245" s="31">
        <f t="shared" si="296"/>
        <v>102082089</v>
      </c>
      <c r="W245" s="51">
        <f>U245-'Non-Residential - New Const'!U232</f>
        <v>17</v>
      </c>
      <c r="X245" s="52">
        <f>W245/'Non-Residential - New Const'!U232</f>
        <v>0.8947368421</v>
      </c>
      <c r="Y245" s="53">
        <f>V245-'Non-Residential - New Const'!V232</f>
        <v>26223211.6</v>
      </c>
      <c r="Z245" s="52">
        <f>Y245/'Non-Residential - New Const'!V232</f>
        <v>0.3456841506</v>
      </c>
      <c r="AA245" s="53">
        <f t="shared" si="291"/>
        <v>-1453873578</v>
      </c>
      <c r="AB245" s="38"/>
      <c r="AC245" s="38"/>
      <c r="AD245" s="38"/>
      <c r="AE245" s="38"/>
      <c r="AF245" s="38"/>
      <c r="AG245" s="38"/>
      <c r="AH245" s="38"/>
      <c r="AI245" s="38"/>
      <c r="AJ245" s="38"/>
      <c r="AK245" s="38"/>
      <c r="AL245" s="38"/>
      <c r="AM245" s="38"/>
      <c r="AN245" s="38"/>
      <c r="AO245" s="38"/>
      <c r="AP245" s="38"/>
      <c r="AQ245" s="38"/>
    </row>
    <row r="246" ht="12.75" customHeight="1">
      <c r="A246" s="15" t="s">
        <v>26</v>
      </c>
      <c r="B246" s="24">
        <v>2022.0</v>
      </c>
      <c r="C246" s="25">
        <v>0.0</v>
      </c>
      <c r="D246" s="25">
        <v>0.0</v>
      </c>
      <c r="E246" s="25">
        <v>4.0</v>
      </c>
      <c r="F246" s="25">
        <v>1738227.0</v>
      </c>
      <c r="G246" s="25">
        <v>4.0</v>
      </c>
      <c r="H246" s="25">
        <v>3971224.0</v>
      </c>
      <c r="I246" s="25">
        <v>18.0</v>
      </c>
      <c r="J246" s="25">
        <v>8.04035214E7</v>
      </c>
      <c r="K246" s="25">
        <v>0.0</v>
      </c>
      <c r="L246" s="25">
        <v>0.0</v>
      </c>
      <c r="M246" s="25">
        <v>1.0</v>
      </c>
      <c r="N246" s="25">
        <v>1303440.0</v>
      </c>
      <c r="O246" s="25">
        <v>0.0</v>
      </c>
      <c r="P246" s="25">
        <v>0.0</v>
      </c>
      <c r="Q246" s="25">
        <v>0.0</v>
      </c>
      <c r="R246" s="25">
        <v>0.0</v>
      </c>
      <c r="S246" s="25">
        <v>0.0</v>
      </c>
      <c r="T246" s="25">
        <v>0.0</v>
      </c>
      <c r="U246" s="30">
        <f t="shared" ref="U246:V246" si="297">SUM(C246+G246+I246+K246+M246+O246+Q246+S246+E246)</f>
        <v>27</v>
      </c>
      <c r="V246" s="31">
        <f t="shared" si="297"/>
        <v>87416412.4</v>
      </c>
      <c r="W246" s="51">
        <f>U246-'Non-Residential - New Const'!U233</f>
        <v>13</v>
      </c>
      <c r="X246" s="52">
        <f>W246/'Non-Residential - New Const'!U233</f>
        <v>0.9285714286</v>
      </c>
      <c r="Y246" s="53">
        <f>V246-'Non-Residential - New Const'!V233</f>
        <v>65130439.52</v>
      </c>
      <c r="Z246" s="52">
        <f>Y246/'Non-Residential - New Const'!V233</f>
        <v>2.922485811</v>
      </c>
      <c r="AA246" s="53">
        <f t="shared" si="291"/>
        <v>-1388743139</v>
      </c>
      <c r="AB246" s="38"/>
      <c r="AC246" s="38"/>
      <c r="AD246" s="38"/>
      <c r="AE246" s="38"/>
      <c r="AF246" s="38"/>
      <c r="AG246" s="38"/>
      <c r="AH246" s="38"/>
      <c r="AI246" s="38"/>
      <c r="AJ246" s="38"/>
      <c r="AK246" s="38"/>
      <c r="AL246" s="38"/>
      <c r="AM246" s="38"/>
      <c r="AN246" s="38"/>
      <c r="AO246" s="38"/>
      <c r="AP246" s="38"/>
      <c r="AQ246" s="38"/>
    </row>
    <row r="247" ht="12.75" customHeight="1">
      <c r="A247" s="15" t="s">
        <v>27</v>
      </c>
      <c r="B247" s="24">
        <v>2022.0</v>
      </c>
      <c r="C247" s="25">
        <v>0.0</v>
      </c>
      <c r="D247" s="25">
        <v>0.0</v>
      </c>
      <c r="E247" s="25">
        <v>0.0</v>
      </c>
      <c r="F247" s="25">
        <v>0.0</v>
      </c>
      <c r="G247" s="25">
        <v>9.0</v>
      </c>
      <c r="H247" s="25">
        <v>3828589.0</v>
      </c>
      <c r="I247" s="25">
        <v>7.0</v>
      </c>
      <c r="J247" s="25">
        <v>2.2613901E7</v>
      </c>
      <c r="K247" s="25">
        <v>0.0</v>
      </c>
      <c r="L247" s="25">
        <v>0.0</v>
      </c>
      <c r="M247" s="25">
        <v>2.0</v>
      </c>
      <c r="N247" s="25">
        <v>554589.0</v>
      </c>
      <c r="O247" s="25">
        <v>0.0</v>
      </c>
      <c r="P247" s="25">
        <v>0.0</v>
      </c>
      <c r="Q247" s="25">
        <v>0.0</v>
      </c>
      <c r="R247" s="25">
        <v>0.0</v>
      </c>
      <c r="S247" s="25">
        <v>0.0</v>
      </c>
      <c r="T247" s="25">
        <v>0.0</v>
      </c>
      <c r="U247" s="30">
        <f t="shared" ref="U247:V247" si="298">SUM(C247+G247+I247+K247+M247+O247+Q247+S247+E247)</f>
        <v>18</v>
      </c>
      <c r="V247" s="31">
        <f t="shared" si="298"/>
        <v>26997079</v>
      </c>
      <c r="W247" s="51">
        <f>U247-'Non-Residential - New Const'!U234</f>
        <v>-2</v>
      </c>
      <c r="X247" s="52">
        <f>W247/'Non-Residential - New Const'!U234</f>
        <v>-0.1</v>
      </c>
      <c r="Y247" s="53">
        <f>V247-'Non-Residential - New Const'!V234</f>
        <v>-57306529.76</v>
      </c>
      <c r="Z247" s="52">
        <f>Y247/'Non-Residential - New Const'!V234</f>
        <v>-0.6797636614</v>
      </c>
      <c r="AA247" s="53">
        <f t="shared" si="291"/>
        <v>-1446049669</v>
      </c>
      <c r="AB247" s="38"/>
      <c r="AC247" s="38"/>
      <c r="AD247" s="38"/>
      <c r="AE247" s="38"/>
      <c r="AF247" s="38"/>
      <c r="AG247" s="38"/>
      <c r="AH247" s="38"/>
      <c r="AI247" s="38"/>
      <c r="AJ247" s="38"/>
      <c r="AK247" s="38"/>
      <c r="AL247" s="38"/>
      <c r="AM247" s="38"/>
      <c r="AN247" s="38"/>
      <c r="AO247" s="38"/>
      <c r="AP247" s="38"/>
      <c r="AQ247" s="38"/>
    </row>
    <row r="248" ht="12.75" customHeight="1">
      <c r="A248" s="15" t="s">
        <v>28</v>
      </c>
      <c r="B248" s="24">
        <v>2022.0</v>
      </c>
      <c r="C248" s="25">
        <v>0.0</v>
      </c>
      <c r="D248" s="25">
        <v>0.0</v>
      </c>
      <c r="E248" s="25">
        <v>2.0</v>
      </c>
      <c r="F248" s="25">
        <v>4096073.0</v>
      </c>
      <c r="G248" s="25">
        <v>18.0</v>
      </c>
      <c r="H248" s="25">
        <v>2.2264115E7</v>
      </c>
      <c r="I248" s="25">
        <v>6.0</v>
      </c>
      <c r="J248" s="25">
        <v>2.71027924E8</v>
      </c>
      <c r="K248" s="25">
        <v>0.0</v>
      </c>
      <c r="L248" s="25">
        <v>0.0</v>
      </c>
      <c r="M248" s="25">
        <v>1.0</v>
      </c>
      <c r="N248" s="25">
        <v>1253000.0</v>
      </c>
      <c r="O248" s="25">
        <v>0.0</v>
      </c>
      <c r="P248" s="25">
        <v>0.0</v>
      </c>
      <c r="Q248" s="25">
        <v>2.0</v>
      </c>
      <c r="R248" s="25">
        <v>0.0</v>
      </c>
      <c r="S248" s="25">
        <v>0.0</v>
      </c>
      <c r="T248" s="25">
        <v>0.0</v>
      </c>
      <c r="U248" s="30">
        <f t="shared" ref="U248:V248" si="299">SUM(C248+G248+I248+K248+M248+O248+Q248+S248+E248)</f>
        <v>29</v>
      </c>
      <c r="V248" s="31">
        <f t="shared" si="299"/>
        <v>298641112</v>
      </c>
      <c r="W248" s="51">
        <f>U248-'Non-Residential - New Const'!U235</f>
        <v>8</v>
      </c>
      <c r="X248" s="52">
        <f>W248/'Non-Residential - New Const'!U235</f>
        <v>0.380952381</v>
      </c>
      <c r="Y248" s="53">
        <f>V248-'Non-Residential - New Const'!V235</f>
        <v>279073759</v>
      </c>
      <c r="Z248" s="52">
        <f>Y248/'Non-Residential - New Const'!V235</f>
        <v>14.26221314</v>
      </c>
      <c r="AA248" s="53">
        <f t="shared" si="291"/>
        <v>-1166975910</v>
      </c>
      <c r="AB248" s="38"/>
      <c r="AC248" s="38"/>
      <c r="AD248" s="38"/>
      <c r="AE248" s="38"/>
      <c r="AF248" s="38"/>
      <c r="AG248" s="38"/>
      <c r="AH248" s="38"/>
      <c r="AI248" s="38"/>
      <c r="AJ248" s="38"/>
      <c r="AK248" s="38"/>
      <c r="AL248" s="38"/>
      <c r="AM248" s="38"/>
      <c r="AN248" s="38"/>
      <c r="AO248" s="38"/>
      <c r="AP248" s="38"/>
      <c r="AQ248" s="38"/>
    </row>
    <row r="249" ht="12.75" customHeight="1">
      <c r="A249" s="15" t="s">
        <v>29</v>
      </c>
      <c r="B249" s="24">
        <v>2022.0</v>
      </c>
      <c r="C249" s="25">
        <v>1.0</v>
      </c>
      <c r="D249" s="25">
        <v>225500.0</v>
      </c>
      <c r="E249" s="25">
        <v>1.0</v>
      </c>
      <c r="F249" s="25">
        <v>480000.0</v>
      </c>
      <c r="G249" s="25">
        <v>5.0</v>
      </c>
      <c r="H249" s="25">
        <v>4.197666E7</v>
      </c>
      <c r="I249" s="25">
        <v>1.0</v>
      </c>
      <c r="J249" s="25">
        <v>756700.0</v>
      </c>
      <c r="K249" s="25">
        <v>1.0</v>
      </c>
      <c r="L249" s="25">
        <v>2717881.0</v>
      </c>
      <c r="M249" s="25">
        <v>1.0</v>
      </c>
      <c r="N249" s="25">
        <v>302400.0</v>
      </c>
      <c r="O249" s="25">
        <v>0.0</v>
      </c>
      <c r="P249" s="25">
        <v>0.0</v>
      </c>
      <c r="Q249" s="25">
        <v>0.0</v>
      </c>
      <c r="R249" s="25">
        <v>0.0</v>
      </c>
      <c r="S249" s="25">
        <v>0.0</v>
      </c>
      <c r="T249" s="25">
        <v>0.0</v>
      </c>
      <c r="U249" s="30">
        <f t="shared" ref="U249:V249" si="300">SUM(C249+G249+I249+K249+M249+O249+Q249+S249+E249)</f>
        <v>10</v>
      </c>
      <c r="V249" s="31">
        <f t="shared" si="300"/>
        <v>46459141</v>
      </c>
      <c r="W249" s="51">
        <f>U249-'Non-Residential - New Const'!U236</f>
        <v>-10</v>
      </c>
      <c r="X249" s="52">
        <f>W249/'Non-Residential - New Const'!U236</f>
        <v>-0.5</v>
      </c>
      <c r="Y249" s="53">
        <f>V249-'Non-Residential - New Const'!V236</f>
        <v>7790813</v>
      </c>
      <c r="Z249" s="52">
        <f>Y249/'Non-Residential - New Const'!V236</f>
        <v>0.2014778865</v>
      </c>
      <c r="AA249" s="53">
        <f t="shared" si="291"/>
        <v>-1159185097</v>
      </c>
      <c r="AB249" s="38"/>
      <c r="AC249" s="38"/>
      <c r="AD249" s="38"/>
      <c r="AE249" s="38"/>
      <c r="AF249" s="38"/>
      <c r="AG249" s="38"/>
      <c r="AH249" s="38"/>
      <c r="AI249" s="38"/>
      <c r="AJ249" s="38"/>
      <c r="AK249" s="38"/>
      <c r="AL249" s="38"/>
      <c r="AM249" s="38"/>
      <c r="AN249" s="38"/>
      <c r="AO249" s="38"/>
      <c r="AP249" s="38"/>
      <c r="AQ249" s="38"/>
    </row>
    <row r="250" ht="12.75" customHeight="1">
      <c r="A250" s="15" t="s">
        <v>30</v>
      </c>
      <c r="B250" s="24">
        <v>2022.0</v>
      </c>
      <c r="C250" s="25">
        <v>1.0</v>
      </c>
      <c r="D250" s="25">
        <v>1092000.0</v>
      </c>
      <c r="E250" s="25">
        <v>3.0</v>
      </c>
      <c r="F250" s="25">
        <v>126500.0</v>
      </c>
      <c r="G250" s="25">
        <v>11.0</v>
      </c>
      <c r="H250" s="25">
        <v>2.7934013E7</v>
      </c>
      <c r="I250" s="25">
        <v>7.0</v>
      </c>
      <c r="J250" s="25">
        <v>2.6047557E7</v>
      </c>
      <c r="K250" s="25">
        <v>0.0</v>
      </c>
      <c r="L250" s="25">
        <v>0.0</v>
      </c>
      <c r="M250" s="25">
        <v>0.0</v>
      </c>
      <c r="N250" s="25">
        <v>0.0</v>
      </c>
      <c r="O250" s="25">
        <v>0.0</v>
      </c>
      <c r="P250" s="25">
        <v>0.0</v>
      </c>
      <c r="Q250" s="25">
        <v>1.0</v>
      </c>
      <c r="R250" s="25">
        <v>0.0</v>
      </c>
      <c r="S250" s="25">
        <v>0.0</v>
      </c>
      <c r="T250" s="25">
        <v>0.0</v>
      </c>
      <c r="U250" s="30">
        <f t="shared" ref="U250:V250" si="301">SUM(C250+G250+I250+K250+M250+O250+Q250+S250+E250)</f>
        <v>23</v>
      </c>
      <c r="V250" s="31">
        <f t="shared" si="301"/>
        <v>55200070</v>
      </c>
      <c r="W250" s="51">
        <f>U250-'Non-Residential - New Const'!U237</f>
        <v>2</v>
      </c>
      <c r="X250" s="52">
        <f>W250/'Non-Residential - New Const'!U237</f>
        <v>0.09523809524</v>
      </c>
      <c r="Y250" s="53">
        <f>V250-'Non-Residential - New Const'!V237</f>
        <v>-260995280</v>
      </c>
      <c r="Z250" s="52">
        <f>Y250/'Non-Residential - New Const'!V237</f>
        <v>-0.8254241563</v>
      </c>
      <c r="AA250" s="53">
        <f t="shared" si="291"/>
        <v>-1420180377</v>
      </c>
      <c r="AB250" s="38"/>
      <c r="AC250" s="38"/>
      <c r="AD250" s="38"/>
      <c r="AE250" s="38"/>
      <c r="AF250" s="38"/>
      <c r="AG250" s="38"/>
      <c r="AH250" s="38"/>
      <c r="AI250" s="38"/>
      <c r="AJ250" s="38"/>
      <c r="AK250" s="38"/>
      <c r="AL250" s="38"/>
      <c r="AM250" s="38"/>
      <c r="AN250" s="38"/>
      <c r="AO250" s="38"/>
      <c r="AP250" s="38"/>
      <c r="AQ250" s="38"/>
    </row>
    <row r="251" ht="12.75" customHeight="1">
      <c r="A251" s="23" t="s">
        <v>31</v>
      </c>
      <c r="B251" s="40">
        <v>2022.0</v>
      </c>
      <c r="C251" s="83">
        <f t="shared" ref="C251:V251" si="302">SUM(C239:C250)</f>
        <v>6</v>
      </c>
      <c r="D251" s="42">
        <f t="shared" si="302"/>
        <v>3823450</v>
      </c>
      <c r="E251" s="83">
        <f t="shared" si="302"/>
        <v>24</v>
      </c>
      <c r="F251" s="42">
        <f t="shared" si="302"/>
        <v>17513861</v>
      </c>
      <c r="G251" s="83">
        <f t="shared" si="302"/>
        <v>122</v>
      </c>
      <c r="H251" s="42">
        <f t="shared" si="302"/>
        <v>218131304</v>
      </c>
      <c r="I251" s="83">
        <f t="shared" si="302"/>
        <v>98</v>
      </c>
      <c r="J251" s="42">
        <f t="shared" si="302"/>
        <v>576845272.1</v>
      </c>
      <c r="K251" s="83">
        <f t="shared" si="302"/>
        <v>2</v>
      </c>
      <c r="L251" s="42">
        <f t="shared" si="302"/>
        <v>3117881</v>
      </c>
      <c r="M251" s="83">
        <f t="shared" si="302"/>
        <v>10</v>
      </c>
      <c r="N251" s="42">
        <f t="shared" si="302"/>
        <v>5009205</v>
      </c>
      <c r="O251" s="83">
        <f t="shared" si="302"/>
        <v>0</v>
      </c>
      <c r="P251" s="42">
        <f t="shared" si="302"/>
        <v>0</v>
      </c>
      <c r="Q251" s="83">
        <f t="shared" si="302"/>
        <v>8</v>
      </c>
      <c r="R251" s="42">
        <f t="shared" si="302"/>
        <v>0</v>
      </c>
      <c r="S251" s="83">
        <f t="shared" si="302"/>
        <v>6</v>
      </c>
      <c r="T251" s="45">
        <f t="shared" si="302"/>
        <v>41761891</v>
      </c>
      <c r="U251" s="46">
        <f t="shared" si="302"/>
        <v>276</v>
      </c>
      <c r="V251" s="47">
        <f t="shared" si="302"/>
        <v>866202864.1</v>
      </c>
      <c r="W251" s="54">
        <f>U251-'Non-Residential - New Const'!U238</f>
        <v>3</v>
      </c>
      <c r="X251" s="55">
        <f>W251/'Non-Residential - New Const'!U238</f>
        <v>0.01098901099</v>
      </c>
      <c r="Y251" s="56">
        <f>V251-'Non-Residential - New Const'!V238</f>
        <v>-1420180377</v>
      </c>
      <c r="Z251" s="55">
        <f>Y251/'Non-Residential - New Const'!V238</f>
        <v>-0.621147125</v>
      </c>
      <c r="AA251" s="56">
        <f t="shared" ref="AA251:AA252" si="304">Y251</f>
        <v>-1420180377</v>
      </c>
      <c r="AB251" s="38"/>
      <c r="AC251" s="38"/>
      <c r="AD251" s="38"/>
      <c r="AE251" s="38"/>
      <c r="AF251" s="38"/>
      <c r="AG251" s="38"/>
      <c r="AH251" s="38"/>
      <c r="AI251" s="38"/>
      <c r="AJ251" s="38"/>
      <c r="AK251" s="38"/>
      <c r="AL251" s="38"/>
      <c r="AM251" s="38"/>
      <c r="AN251" s="38"/>
      <c r="AO251" s="38"/>
      <c r="AP251" s="38"/>
      <c r="AQ251" s="38"/>
    </row>
    <row r="252" ht="12.75" customHeight="1">
      <c r="A252" s="15" t="s">
        <v>19</v>
      </c>
      <c r="B252" s="24">
        <v>2023.0</v>
      </c>
      <c r="C252" s="26">
        <v>0.0</v>
      </c>
      <c r="D252" s="26">
        <v>0.0</v>
      </c>
      <c r="E252" s="26">
        <v>2.0</v>
      </c>
      <c r="F252" s="26">
        <v>3.6666E7</v>
      </c>
      <c r="G252" s="26">
        <v>12.0</v>
      </c>
      <c r="H252" s="26">
        <v>2.4732249E7</v>
      </c>
      <c r="I252" s="26">
        <v>2.0</v>
      </c>
      <c r="J252" s="26">
        <v>5779928.0</v>
      </c>
      <c r="K252" s="26">
        <v>0.0</v>
      </c>
      <c r="L252" s="26">
        <v>0.0</v>
      </c>
      <c r="M252" s="26">
        <v>0.0</v>
      </c>
      <c r="N252" s="26">
        <v>0.0</v>
      </c>
      <c r="O252" s="26">
        <v>0.0</v>
      </c>
      <c r="P252" s="26">
        <v>0.0</v>
      </c>
      <c r="Q252" s="26">
        <v>1.0</v>
      </c>
      <c r="R252" s="26">
        <v>0.0</v>
      </c>
      <c r="S252" s="26">
        <v>0.0</v>
      </c>
      <c r="T252" s="26">
        <v>0.0</v>
      </c>
      <c r="U252" s="30">
        <f t="shared" ref="U252:V252" si="303">SUM(C252+G252+I252+K252+M252+O252+Q252+S252+E252)</f>
        <v>17</v>
      </c>
      <c r="V252" s="31">
        <f t="shared" si="303"/>
        <v>67178177</v>
      </c>
      <c r="W252" s="51">
        <f>U252-'Non-Residential - New Const'!U239</f>
        <v>3</v>
      </c>
      <c r="X252" s="52">
        <f>W252/'Non-Residential - New Const'!U239</f>
        <v>0.2142857143</v>
      </c>
      <c r="Y252" s="53">
        <f>V252-'Non-Residential - New Const'!V239</f>
        <v>35198619.78</v>
      </c>
      <c r="Z252" s="52">
        <f>Y252/'Non-Residential - New Const'!V239</f>
        <v>1.10066001</v>
      </c>
      <c r="AA252" s="53">
        <f t="shared" si="304"/>
        <v>35198619.78</v>
      </c>
      <c r="AB252" s="38"/>
      <c r="AC252" s="37">
        <f t="array" ref="AC252:AN253">TRANSPOSE(U252:V263)</f>
        <v>17</v>
      </c>
      <c r="AD252" s="37">
        <v>12.0</v>
      </c>
      <c r="AE252" s="37">
        <v>27.0</v>
      </c>
      <c r="AF252" s="37">
        <v>22.0</v>
      </c>
      <c r="AG252" s="37">
        <v>27.0</v>
      </c>
      <c r="AH252" s="37">
        <v>23.0</v>
      </c>
      <c r="AI252" s="37">
        <v>25.0</v>
      </c>
      <c r="AJ252" s="37">
        <v>22.0</v>
      </c>
      <c r="AK252" s="37">
        <v>31.0</v>
      </c>
      <c r="AL252" s="37">
        <v>26.0</v>
      </c>
      <c r="AM252" s="37">
        <v>24.0</v>
      </c>
      <c r="AN252" s="37">
        <v>25.0</v>
      </c>
      <c r="AO252" s="38"/>
      <c r="AP252" s="38"/>
      <c r="AQ252" s="38"/>
    </row>
    <row r="253" ht="12.75" customHeight="1">
      <c r="A253" s="15" t="s">
        <v>20</v>
      </c>
      <c r="B253" s="24">
        <v>2023.0</v>
      </c>
      <c r="C253" s="25">
        <v>2.0</v>
      </c>
      <c r="D253" s="25">
        <v>551041.0</v>
      </c>
      <c r="E253" s="25">
        <v>0.0</v>
      </c>
      <c r="F253" s="25">
        <v>0.0</v>
      </c>
      <c r="G253" s="25">
        <v>5.0</v>
      </c>
      <c r="H253" s="25">
        <v>1769605.0</v>
      </c>
      <c r="I253" s="25">
        <v>3.0</v>
      </c>
      <c r="J253" s="25">
        <v>1666688.0</v>
      </c>
      <c r="K253" s="25">
        <v>0.0</v>
      </c>
      <c r="L253" s="25">
        <v>0.0</v>
      </c>
      <c r="M253" s="25">
        <v>0.0</v>
      </c>
      <c r="N253" s="25">
        <v>0.0</v>
      </c>
      <c r="O253" s="25">
        <v>0.0</v>
      </c>
      <c r="P253" s="25">
        <v>0.0</v>
      </c>
      <c r="Q253" s="25">
        <v>0.0</v>
      </c>
      <c r="R253" s="25">
        <v>0.0</v>
      </c>
      <c r="S253" s="25">
        <v>2.0</v>
      </c>
      <c r="T253" s="25">
        <v>2.7264793E7</v>
      </c>
      <c r="U253" s="30">
        <f t="shared" ref="U253:V253" si="305">SUM(C253+G253+I253+K253+M253+O253+Q253+S253+E253)</f>
        <v>12</v>
      </c>
      <c r="V253" s="31">
        <f t="shared" si="305"/>
        <v>31252127</v>
      </c>
      <c r="W253" s="51">
        <f>U253-'Non-Residential - New Const'!U240</f>
        <v>0</v>
      </c>
      <c r="X253" s="52">
        <f>W253/'Non-Residential - New Const'!U240</f>
        <v>0</v>
      </c>
      <c r="Y253" s="53">
        <f>V253-'Non-Residential - New Const'!V240</f>
        <v>14987387.78</v>
      </c>
      <c r="Z253" s="52">
        <f>Y253/'Non-Residential - New Const'!V240</f>
        <v>0.9214649911</v>
      </c>
      <c r="AA253" s="53">
        <f t="shared" ref="AA253:AA263" si="307">AA252+Y253</f>
        <v>50186007.56</v>
      </c>
      <c r="AB253" s="38"/>
      <c r="AC253" s="37">
        <v>6.7178177E7</v>
      </c>
      <c r="AD253" s="37">
        <v>3.1252127E7</v>
      </c>
      <c r="AE253" s="37">
        <v>5.330685E7</v>
      </c>
      <c r="AF253" s="37">
        <v>1.7824503186E8</v>
      </c>
      <c r="AG253" s="37">
        <v>8.358661E7</v>
      </c>
      <c r="AH253" s="37">
        <v>9.1890626E7</v>
      </c>
      <c r="AI253" s="37">
        <v>1.7541609E7</v>
      </c>
      <c r="AJ253" s="37">
        <v>3.11401089E7</v>
      </c>
      <c r="AK253" s="37">
        <v>1.43072922E8</v>
      </c>
      <c r="AL253" s="37">
        <v>6.0418511E7</v>
      </c>
      <c r="AM253" s="37">
        <v>2.1130317E7</v>
      </c>
      <c r="AN253" s="37">
        <v>1.3267222E7</v>
      </c>
      <c r="AO253" s="38"/>
      <c r="AP253" s="38"/>
      <c r="AQ253" s="38"/>
    </row>
    <row r="254" ht="12.75" customHeight="1">
      <c r="A254" s="15" t="s">
        <v>21</v>
      </c>
      <c r="B254" s="24">
        <v>2023.0</v>
      </c>
      <c r="C254" s="25">
        <v>1.0</v>
      </c>
      <c r="D254" s="25">
        <v>130312.0</v>
      </c>
      <c r="E254" s="25">
        <v>2.0</v>
      </c>
      <c r="F254" s="25">
        <v>7800000.0</v>
      </c>
      <c r="G254" s="25">
        <v>19.0</v>
      </c>
      <c r="H254" s="25">
        <v>1.3012608E7</v>
      </c>
      <c r="I254" s="25">
        <v>5.0</v>
      </c>
      <c r="J254" s="25">
        <v>3.236393E7</v>
      </c>
      <c r="K254" s="25">
        <v>0.0</v>
      </c>
      <c r="L254" s="25">
        <v>0.0</v>
      </c>
      <c r="M254" s="25">
        <v>0.0</v>
      </c>
      <c r="N254" s="25">
        <v>0.0</v>
      </c>
      <c r="O254" s="25">
        <v>0.0</v>
      </c>
      <c r="P254" s="25">
        <v>0.0</v>
      </c>
      <c r="Q254" s="25">
        <v>0.0</v>
      </c>
      <c r="R254" s="25">
        <v>0.0</v>
      </c>
      <c r="S254" s="25">
        <v>0.0</v>
      </c>
      <c r="T254" s="25">
        <v>0.0</v>
      </c>
      <c r="U254" s="30">
        <f t="shared" ref="U254:V254" si="306">SUM(C254+G254+I254+K254+M254+O254+Q254+S254+E254)</f>
        <v>27</v>
      </c>
      <c r="V254" s="31">
        <f t="shared" si="306"/>
        <v>53306850</v>
      </c>
      <c r="W254" s="51">
        <f>U254-'Non-Residential - New Const'!U241</f>
        <v>5</v>
      </c>
      <c r="X254" s="52">
        <f>W254/'Non-Residential - New Const'!U241</f>
        <v>0.2272727273</v>
      </c>
      <c r="Y254" s="53">
        <f>V254-'Non-Residential - New Const'!V241</f>
        <v>-6997046.22</v>
      </c>
      <c r="Z254" s="52">
        <f>Y254/'Non-Residential - New Const'!V241</f>
        <v>-0.1160297536</v>
      </c>
      <c r="AA254" s="53">
        <f t="shared" si="307"/>
        <v>43188961.34</v>
      </c>
      <c r="AB254" s="38"/>
      <c r="AC254" s="15">
        <f t="shared" ref="AC254:AN254" si="308">AC253/$AC$138</f>
        <v>67.178177</v>
      </c>
      <c r="AD254" s="15">
        <f t="shared" si="308"/>
        <v>31.252127</v>
      </c>
      <c r="AE254" s="15">
        <f t="shared" si="308"/>
        <v>53.30685</v>
      </c>
      <c r="AF254" s="15">
        <f t="shared" si="308"/>
        <v>178.2450319</v>
      </c>
      <c r="AG254" s="15">
        <f t="shared" si="308"/>
        <v>83.58661</v>
      </c>
      <c r="AH254" s="15">
        <f t="shared" si="308"/>
        <v>91.890626</v>
      </c>
      <c r="AI254" s="15">
        <f t="shared" si="308"/>
        <v>17.541609</v>
      </c>
      <c r="AJ254" s="15">
        <f t="shared" si="308"/>
        <v>31.1401089</v>
      </c>
      <c r="AK254" s="15">
        <f t="shared" si="308"/>
        <v>143.072922</v>
      </c>
      <c r="AL254" s="15">
        <f t="shared" si="308"/>
        <v>60.418511</v>
      </c>
      <c r="AM254" s="15">
        <f t="shared" si="308"/>
        <v>21.130317</v>
      </c>
      <c r="AN254" s="15">
        <f t="shared" si="308"/>
        <v>13.267222</v>
      </c>
      <c r="AO254" s="38"/>
      <c r="AP254" s="38"/>
      <c r="AQ254" s="38"/>
    </row>
    <row r="255" ht="12.75" customHeight="1">
      <c r="A255" s="15" t="s">
        <v>22</v>
      </c>
      <c r="B255" s="24">
        <v>2023.0</v>
      </c>
      <c r="C255" s="25">
        <v>1.0</v>
      </c>
      <c r="D255" s="25">
        <v>1.0851371486E8</v>
      </c>
      <c r="E255" s="25">
        <v>3.0</v>
      </c>
      <c r="F255" s="25">
        <v>1912340.0</v>
      </c>
      <c r="G255" s="25">
        <v>8.0</v>
      </c>
      <c r="H255" s="25">
        <v>2.2367922E7</v>
      </c>
      <c r="I255" s="25">
        <v>4.0</v>
      </c>
      <c r="J255" s="25">
        <v>3572854.0</v>
      </c>
      <c r="K255" s="25">
        <v>1.0</v>
      </c>
      <c r="L255" s="25">
        <v>125000.0</v>
      </c>
      <c r="M255" s="25">
        <v>3.0</v>
      </c>
      <c r="N255" s="25">
        <v>493680.0</v>
      </c>
      <c r="O255" s="25">
        <v>0.0</v>
      </c>
      <c r="P255" s="25">
        <v>0.0</v>
      </c>
      <c r="Q255" s="25">
        <v>0.0</v>
      </c>
      <c r="R255" s="25">
        <v>0.0</v>
      </c>
      <c r="S255" s="25">
        <v>2.0</v>
      </c>
      <c r="T255" s="25">
        <v>4.1259521E7</v>
      </c>
      <c r="U255" s="30">
        <f t="shared" ref="U255:V255" si="309">SUM(C255+G255+I255+K255+M255+O255+Q255+S255+E255)</f>
        <v>22</v>
      </c>
      <c r="V255" s="31">
        <f t="shared" si="309"/>
        <v>178245031.9</v>
      </c>
      <c r="W255" s="51">
        <f>U255-'Non-Residential - New Const'!U242</f>
        <v>-9</v>
      </c>
      <c r="X255" s="52">
        <f>W255/'Non-Residential - New Const'!U242</f>
        <v>-0.2903225806</v>
      </c>
      <c r="Y255" s="53">
        <f>V255-'Non-Residential - New Const'!V242</f>
        <v>98935568.86</v>
      </c>
      <c r="Z255" s="52">
        <f>Y255/'Non-Residential - New Const'!V242</f>
        <v>1.247462347</v>
      </c>
      <c r="AA255" s="53">
        <f t="shared" si="307"/>
        <v>142124530.2</v>
      </c>
      <c r="AB255" s="38"/>
      <c r="AC255" s="38"/>
      <c r="AD255" s="38"/>
      <c r="AE255" s="38"/>
      <c r="AF255" s="38"/>
      <c r="AG255" s="38"/>
      <c r="AH255" s="38"/>
      <c r="AI255" s="38"/>
      <c r="AJ255" s="38"/>
      <c r="AK255" s="38"/>
      <c r="AL255" s="38"/>
      <c r="AM255" s="38"/>
      <c r="AN255" s="38"/>
      <c r="AO255" s="38"/>
      <c r="AP255" s="38"/>
      <c r="AQ255" s="38"/>
    </row>
    <row r="256" ht="12.75" customHeight="1">
      <c r="A256" s="15" t="s">
        <v>23</v>
      </c>
      <c r="B256" s="24">
        <v>2023.0</v>
      </c>
      <c r="C256" s="25">
        <v>0.0</v>
      </c>
      <c r="D256" s="25">
        <v>0.0</v>
      </c>
      <c r="E256" s="25">
        <v>4.0</v>
      </c>
      <c r="F256" s="25">
        <v>2.0683E7</v>
      </c>
      <c r="G256" s="25">
        <v>9.0</v>
      </c>
      <c r="H256" s="25">
        <v>4460929.0</v>
      </c>
      <c r="I256" s="25">
        <v>12.0</v>
      </c>
      <c r="J256" s="25">
        <v>1.9952481E7</v>
      </c>
      <c r="K256" s="25">
        <v>1.0</v>
      </c>
      <c r="L256" s="25">
        <v>3.78E7</v>
      </c>
      <c r="M256" s="25">
        <v>0.0</v>
      </c>
      <c r="N256" s="25">
        <v>0.0</v>
      </c>
      <c r="O256" s="25">
        <v>0.0</v>
      </c>
      <c r="P256" s="25">
        <v>0.0</v>
      </c>
      <c r="Q256" s="25">
        <v>0.0</v>
      </c>
      <c r="R256" s="25">
        <v>0.0</v>
      </c>
      <c r="S256" s="25">
        <v>1.0</v>
      </c>
      <c r="T256" s="25">
        <v>690200.0</v>
      </c>
      <c r="U256" s="30">
        <f t="shared" ref="U256:V256" si="310">SUM(C256+G256+I256+K256+M256+O256+Q256+S256+E256)</f>
        <v>27</v>
      </c>
      <c r="V256" s="31">
        <f t="shared" si="310"/>
        <v>83586610</v>
      </c>
      <c r="W256" s="51">
        <f>U256-'Non-Residential - New Const'!U243</f>
        <v>-6</v>
      </c>
      <c r="X256" s="52">
        <f>W256/'Non-Residential - New Const'!U243</f>
        <v>-0.1818181818</v>
      </c>
      <c r="Y256" s="53">
        <f>V256-'Non-Residential - New Const'!V243</f>
        <v>51241794</v>
      </c>
      <c r="Z256" s="52">
        <f>Y256/'Non-Residential - New Const'!V243</f>
        <v>1.584235137</v>
      </c>
      <c r="AA256" s="53">
        <f t="shared" si="307"/>
        <v>193366324.2</v>
      </c>
      <c r="AB256" s="38"/>
      <c r="AC256" s="38"/>
      <c r="AD256" s="38"/>
      <c r="AE256" s="38"/>
      <c r="AF256" s="38"/>
      <c r="AG256" s="38"/>
      <c r="AH256" s="38"/>
      <c r="AI256" s="38"/>
      <c r="AJ256" s="38"/>
      <c r="AK256" s="38"/>
      <c r="AL256" s="38"/>
      <c r="AM256" s="38"/>
      <c r="AN256" s="38"/>
      <c r="AO256" s="38"/>
      <c r="AP256" s="38"/>
      <c r="AQ256" s="38"/>
    </row>
    <row r="257" ht="12.75" customHeight="1">
      <c r="A257" s="15" t="s">
        <v>32</v>
      </c>
      <c r="B257" s="24">
        <v>2023.0</v>
      </c>
      <c r="C257" s="25">
        <v>0.0</v>
      </c>
      <c r="D257" s="25">
        <v>0.0</v>
      </c>
      <c r="E257" s="25">
        <v>4.0</v>
      </c>
      <c r="F257" s="25">
        <v>6771170.0</v>
      </c>
      <c r="G257" s="25">
        <v>4.0</v>
      </c>
      <c r="H257" s="25">
        <v>1138982.0</v>
      </c>
      <c r="I257" s="25">
        <v>13.0</v>
      </c>
      <c r="J257" s="25">
        <v>8.1900516E7</v>
      </c>
      <c r="K257" s="25">
        <v>0.0</v>
      </c>
      <c r="L257" s="25">
        <v>0.0</v>
      </c>
      <c r="M257" s="25">
        <v>1.0</v>
      </c>
      <c r="N257" s="25">
        <v>481320.0</v>
      </c>
      <c r="O257" s="25">
        <v>0.0</v>
      </c>
      <c r="P257" s="25">
        <v>0.0</v>
      </c>
      <c r="Q257" s="25">
        <v>0.0</v>
      </c>
      <c r="R257" s="25">
        <v>0.0</v>
      </c>
      <c r="S257" s="25">
        <v>1.0</v>
      </c>
      <c r="T257" s="25">
        <v>1598638.0</v>
      </c>
      <c r="U257" s="30">
        <f t="shared" ref="U257:V257" si="311">SUM(C257+G257+I257+K257+M257+O257+Q257+S257+E257)</f>
        <v>23</v>
      </c>
      <c r="V257" s="31">
        <f t="shared" si="311"/>
        <v>91890626</v>
      </c>
      <c r="W257" s="51">
        <f>U257-'Non-Residential - New Const'!U244</f>
        <v>2</v>
      </c>
      <c r="X257" s="52">
        <f>W257/'Non-Residential - New Const'!U244</f>
        <v>0.09523809524</v>
      </c>
      <c r="Y257" s="53">
        <f>V257-'Non-Residential - New Const'!V244</f>
        <v>62686137</v>
      </c>
      <c r="Z257" s="52">
        <f>Y257/'Non-Residential - New Const'!V244</f>
        <v>2.146455533</v>
      </c>
      <c r="AA257" s="53">
        <f t="shared" si="307"/>
        <v>256052461.2</v>
      </c>
      <c r="AB257" s="38"/>
      <c r="AC257" s="38"/>
      <c r="AD257" s="38"/>
      <c r="AE257" s="38"/>
      <c r="AF257" s="38"/>
      <c r="AG257" s="38"/>
      <c r="AH257" s="38"/>
      <c r="AI257" s="38"/>
      <c r="AJ257" s="38"/>
      <c r="AK257" s="38"/>
      <c r="AL257" s="38"/>
      <c r="AM257" s="38"/>
      <c r="AN257" s="38"/>
      <c r="AO257" s="38"/>
      <c r="AP257" s="38"/>
      <c r="AQ257" s="38"/>
    </row>
    <row r="258" ht="12.75" customHeight="1">
      <c r="A258" s="15" t="s">
        <v>25</v>
      </c>
      <c r="B258" s="24">
        <v>2023.0</v>
      </c>
      <c r="C258" s="25">
        <v>0.0</v>
      </c>
      <c r="D258" s="25">
        <v>0.0</v>
      </c>
      <c r="E258" s="25">
        <v>6.0</v>
      </c>
      <c r="F258" s="25">
        <v>3058654.0</v>
      </c>
      <c r="G258" s="25">
        <v>15.0</v>
      </c>
      <c r="H258" s="25">
        <v>1.3911683E7</v>
      </c>
      <c r="I258" s="25">
        <v>4.0</v>
      </c>
      <c r="J258" s="25">
        <v>571272.0</v>
      </c>
      <c r="K258" s="25">
        <v>0.0</v>
      </c>
      <c r="L258" s="25">
        <v>0.0</v>
      </c>
      <c r="M258" s="25">
        <v>0.0</v>
      </c>
      <c r="N258" s="25">
        <v>0.0</v>
      </c>
      <c r="O258" s="25">
        <v>0.0</v>
      </c>
      <c r="P258" s="25">
        <v>0.0</v>
      </c>
      <c r="Q258" s="25">
        <v>0.0</v>
      </c>
      <c r="R258" s="25">
        <v>0.0</v>
      </c>
      <c r="S258" s="25">
        <v>0.0</v>
      </c>
      <c r="T258" s="25">
        <v>0.0</v>
      </c>
      <c r="U258" s="30">
        <f t="shared" ref="U258:V258" si="312">SUM(C258+G258+I258+K258+M258+O258+Q258+S258+E258)</f>
        <v>25</v>
      </c>
      <c r="V258" s="31">
        <f t="shared" si="312"/>
        <v>17541609</v>
      </c>
      <c r="W258" s="51">
        <f>U258-'Non-Residential - New Const'!U245</f>
        <v>-11</v>
      </c>
      <c r="X258" s="52">
        <f>W258/'Non-Residential - New Const'!U245</f>
        <v>-0.3055555556</v>
      </c>
      <c r="Y258" s="53">
        <f>V258-'Non-Residential - New Const'!V245</f>
        <v>-84540480</v>
      </c>
      <c r="Z258" s="52">
        <f>Y258/'Non-Residential - New Const'!V245</f>
        <v>-0.8281617356</v>
      </c>
      <c r="AA258" s="53">
        <f t="shared" si="307"/>
        <v>171511981.2</v>
      </c>
      <c r="AB258" s="38"/>
      <c r="AC258" s="38"/>
      <c r="AD258" s="38"/>
      <c r="AE258" s="38"/>
      <c r="AF258" s="38"/>
      <c r="AG258" s="38"/>
      <c r="AH258" s="38"/>
      <c r="AI258" s="38"/>
      <c r="AJ258" s="38"/>
      <c r="AK258" s="38"/>
      <c r="AL258" s="38"/>
      <c r="AM258" s="38"/>
      <c r="AN258" s="38"/>
      <c r="AO258" s="38"/>
      <c r="AP258" s="38"/>
      <c r="AQ258" s="38"/>
    </row>
    <row r="259" ht="12.75" customHeight="1">
      <c r="A259" s="15" t="s">
        <v>26</v>
      </c>
      <c r="B259" s="24">
        <v>2023.0</v>
      </c>
      <c r="C259" s="25">
        <v>1.0</v>
      </c>
      <c r="D259" s="25">
        <v>1013760.0</v>
      </c>
      <c r="E259" s="25">
        <v>3.0</v>
      </c>
      <c r="F259" s="25">
        <v>1032000.0</v>
      </c>
      <c r="G259" s="25">
        <v>11.0</v>
      </c>
      <c r="H259" s="25">
        <v>1.2011207E7</v>
      </c>
      <c r="I259" s="25">
        <v>3.0</v>
      </c>
      <c r="J259" s="25">
        <v>6471362.9</v>
      </c>
      <c r="K259" s="25">
        <v>2.0</v>
      </c>
      <c r="L259" s="25">
        <v>3186405.0</v>
      </c>
      <c r="M259" s="25">
        <v>1.0</v>
      </c>
      <c r="N259" s="25">
        <v>311850.0</v>
      </c>
      <c r="O259" s="25">
        <v>0.0</v>
      </c>
      <c r="P259" s="25">
        <v>0.0</v>
      </c>
      <c r="Q259" s="25">
        <v>0.0</v>
      </c>
      <c r="R259" s="25">
        <v>0.0</v>
      </c>
      <c r="S259" s="25">
        <v>1.0</v>
      </c>
      <c r="T259" s="25">
        <v>7113524.0</v>
      </c>
      <c r="U259" s="30">
        <f t="shared" ref="U259:V259" si="313">SUM(C259+G259+I259+K259+M259+O259+Q259+S259+E259)</f>
        <v>22</v>
      </c>
      <c r="V259" s="31">
        <f t="shared" si="313"/>
        <v>31140108.9</v>
      </c>
      <c r="W259" s="51">
        <f>U259-'Non-Residential - New Const'!U246</f>
        <v>-5</v>
      </c>
      <c r="X259" s="52">
        <f>W259/'Non-Residential - New Const'!U246</f>
        <v>-0.1851851852</v>
      </c>
      <c r="Y259" s="53">
        <f>V259-'Non-Residential - New Const'!V246</f>
        <v>-56276303.5</v>
      </c>
      <c r="Z259" s="52">
        <f>Y259/'Non-Residential - New Const'!V246</f>
        <v>-0.6437727419</v>
      </c>
      <c r="AA259" s="53">
        <f t="shared" si="307"/>
        <v>115235677.7</v>
      </c>
      <c r="AB259" s="38"/>
      <c r="AC259" s="38"/>
      <c r="AD259" s="38"/>
      <c r="AE259" s="38"/>
      <c r="AF259" s="38"/>
      <c r="AG259" s="38"/>
      <c r="AH259" s="38"/>
      <c r="AI259" s="38"/>
      <c r="AJ259" s="38"/>
      <c r="AK259" s="38"/>
      <c r="AL259" s="38"/>
      <c r="AM259" s="38"/>
      <c r="AN259" s="38"/>
      <c r="AO259" s="38"/>
      <c r="AP259" s="38"/>
      <c r="AQ259" s="38"/>
    </row>
    <row r="260" ht="12.75" customHeight="1">
      <c r="A260" s="15" t="s">
        <v>27</v>
      </c>
      <c r="B260" s="24">
        <v>2023.0</v>
      </c>
      <c r="C260" s="25">
        <v>0.0</v>
      </c>
      <c r="D260" s="25">
        <v>0.0</v>
      </c>
      <c r="E260" s="25">
        <v>8.0</v>
      </c>
      <c r="F260" s="25">
        <v>7206580.0</v>
      </c>
      <c r="G260" s="25">
        <v>15.0</v>
      </c>
      <c r="H260" s="25">
        <v>1.4766676E7</v>
      </c>
      <c r="I260" s="25">
        <v>6.0</v>
      </c>
      <c r="J260" s="25">
        <v>2.7587343E7</v>
      </c>
      <c r="K260" s="25">
        <v>0.0</v>
      </c>
      <c r="L260" s="25">
        <v>0.0</v>
      </c>
      <c r="M260" s="25">
        <v>0.0</v>
      </c>
      <c r="N260" s="25">
        <v>0.0</v>
      </c>
      <c r="O260" s="25">
        <v>0.0</v>
      </c>
      <c r="P260" s="25">
        <v>0.0</v>
      </c>
      <c r="Q260" s="25">
        <v>0.0</v>
      </c>
      <c r="R260" s="25">
        <v>0.0</v>
      </c>
      <c r="S260" s="25">
        <v>2.0</v>
      </c>
      <c r="T260" s="25">
        <v>9.3512323E7</v>
      </c>
      <c r="U260" s="30">
        <f t="shared" ref="U260:V260" si="314">SUM(C260+G260+I260+K260+M260+O260+Q260+S260+E260)</f>
        <v>31</v>
      </c>
      <c r="V260" s="31">
        <f t="shared" si="314"/>
        <v>143072922</v>
      </c>
      <c r="W260" s="51">
        <f>U260-'Non-Residential - New Const'!U247</f>
        <v>13</v>
      </c>
      <c r="X260" s="52">
        <f>W260/'Non-Residential - New Const'!U247</f>
        <v>0.7222222222</v>
      </c>
      <c r="Y260" s="53">
        <f>V260-'Non-Residential - New Const'!V247</f>
        <v>116075843</v>
      </c>
      <c r="Z260" s="52">
        <f>Y260/'Non-Residential - New Const'!V247</f>
        <v>4.299570446</v>
      </c>
      <c r="AA260" s="53">
        <f t="shared" si="307"/>
        <v>231311520.7</v>
      </c>
      <c r="AB260" s="38"/>
      <c r="AC260" s="38"/>
      <c r="AD260" s="38"/>
      <c r="AE260" s="38"/>
      <c r="AF260" s="38"/>
      <c r="AG260" s="38"/>
      <c r="AH260" s="38"/>
      <c r="AI260" s="38"/>
      <c r="AJ260" s="38"/>
      <c r="AK260" s="38"/>
      <c r="AL260" s="38"/>
      <c r="AM260" s="38"/>
      <c r="AN260" s="38"/>
      <c r="AO260" s="38"/>
      <c r="AP260" s="38"/>
      <c r="AQ260" s="38"/>
    </row>
    <row r="261" ht="12.75" customHeight="1">
      <c r="A261" s="15" t="s">
        <v>28</v>
      </c>
      <c r="B261" s="24">
        <v>2023.0</v>
      </c>
      <c r="C261" s="25">
        <v>0.0</v>
      </c>
      <c r="D261" s="25">
        <v>0.0</v>
      </c>
      <c r="E261" s="25">
        <v>3.0</v>
      </c>
      <c r="F261" s="25">
        <v>3027561.0</v>
      </c>
      <c r="G261" s="25">
        <v>10.0</v>
      </c>
      <c r="H261" s="25">
        <v>1.4456263E7</v>
      </c>
      <c r="I261" s="25">
        <v>9.0</v>
      </c>
      <c r="J261" s="25">
        <v>3.9151702E7</v>
      </c>
      <c r="K261" s="25">
        <v>0.0</v>
      </c>
      <c r="L261" s="25">
        <v>0.0</v>
      </c>
      <c r="M261" s="25">
        <v>1.0</v>
      </c>
      <c r="N261" s="25">
        <v>30240.0</v>
      </c>
      <c r="O261" s="25">
        <v>0.0</v>
      </c>
      <c r="P261" s="25">
        <v>0.0</v>
      </c>
      <c r="Q261" s="25">
        <v>0.0</v>
      </c>
      <c r="R261" s="25">
        <v>0.0</v>
      </c>
      <c r="S261" s="25">
        <v>3.0</v>
      </c>
      <c r="T261" s="25">
        <v>3752745.0</v>
      </c>
      <c r="U261" s="30">
        <f t="shared" ref="U261:V261" si="315">SUM(C261+G261+I261+K261+M261+O261+Q261+S261+E261)</f>
        <v>26</v>
      </c>
      <c r="V261" s="31">
        <f t="shared" si="315"/>
        <v>60418511</v>
      </c>
      <c r="W261" s="51">
        <f>U261-'Non-Residential - New Const'!U248</f>
        <v>-3</v>
      </c>
      <c r="X261" s="52">
        <f>W261/'Non-Residential - New Const'!U248</f>
        <v>-0.1034482759</v>
      </c>
      <c r="Y261" s="53">
        <f>V261-'Non-Residential - New Const'!V248</f>
        <v>-238222601</v>
      </c>
      <c r="Z261" s="52">
        <f>Y261/'Non-Residential - New Const'!V248</f>
        <v>-0.7976885681</v>
      </c>
      <c r="AA261" s="53">
        <f t="shared" si="307"/>
        <v>-6911080.3</v>
      </c>
      <c r="AB261" s="38"/>
      <c r="AC261" s="38"/>
      <c r="AD261" s="38"/>
      <c r="AE261" s="38"/>
      <c r="AF261" s="38"/>
      <c r="AG261" s="38"/>
      <c r="AH261" s="38"/>
      <c r="AI261" s="38"/>
      <c r="AJ261" s="38"/>
      <c r="AK261" s="38"/>
      <c r="AL261" s="38"/>
      <c r="AM261" s="38"/>
      <c r="AN261" s="38"/>
      <c r="AO261" s="38"/>
      <c r="AP261" s="38"/>
      <c r="AQ261" s="38"/>
    </row>
    <row r="262" ht="12.75" customHeight="1">
      <c r="A262" s="15" t="s">
        <v>29</v>
      </c>
      <c r="B262" s="24">
        <v>2023.0</v>
      </c>
      <c r="C262" s="25">
        <v>0.0</v>
      </c>
      <c r="D262" s="25">
        <v>0.0</v>
      </c>
      <c r="E262" s="25">
        <v>1.0</v>
      </c>
      <c r="F262" s="25">
        <v>1400000.0</v>
      </c>
      <c r="G262" s="25">
        <v>9.0</v>
      </c>
      <c r="H262" s="25">
        <v>8904662.0</v>
      </c>
      <c r="I262" s="25">
        <v>11.0</v>
      </c>
      <c r="J262" s="25">
        <v>6738821.0</v>
      </c>
      <c r="K262" s="25">
        <v>1.0</v>
      </c>
      <c r="L262" s="25">
        <v>60000.0</v>
      </c>
      <c r="M262" s="25">
        <v>0.0</v>
      </c>
      <c r="N262" s="25">
        <v>0.0</v>
      </c>
      <c r="O262" s="25">
        <v>0.0</v>
      </c>
      <c r="P262" s="25">
        <v>0.0</v>
      </c>
      <c r="Q262" s="25">
        <v>0.0</v>
      </c>
      <c r="R262" s="25">
        <v>0.0</v>
      </c>
      <c r="S262" s="25">
        <v>2.0</v>
      </c>
      <c r="T262" s="25">
        <v>4026834.0</v>
      </c>
      <c r="U262" s="30">
        <f t="shared" ref="U262:V262" si="316">SUM(C262+G262+I262+K262+M262+O262+Q262+S262+E262)</f>
        <v>24</v>
      </c>
      <c r="V262" s="31">
        <f t="shared" si="316"/>
        <v>21130317</v>
      </c>
      <c r="W262" s="51">
        <f>U262-'Non-Residential - New Const'!U249</f>
        <v>14</v>
      </c>
      <c r="X262" s="52">
        <f>W262/'Non-Residential - New Const'!U249</f>
        <v>1.4</v>
      </c>
      <c r="Y262" s="53">
        <f>V262-'Non-Residential - New Const'!V249</f>
        <v>-25328824</v>
      </c>
      <c r="Z262" s="52">
        <f>Y262/'Non-Residential - New Const'!V249</f>
        <v>-0.54518494</v>
      </c>
      <c r="AA262" s="53">
        <f t="shared" si="307"/>
        <v>-32239904.3</v>
      </c>
      <c r="AB262" s="38"/>
      <c r="AC262" s="38"/>
      <c r="AD262" s="38"/>
      <c r="AE262" s="38"/>
      <c r="AF262" s="38"/>
      <c r="AG262" s="38"/>
      <c r="AH262" s="38"/>
      <c r="AI262" s="38"/>
      <c r="AJ262" s="38"/>
      <c r="AK262" s="38"/>
      <c r="AL262" s="38"/>
      <c r="AM262" s="38"/>
      <c r="AN262" s="38"/>
      <c r="AO262" s="38"/>
      <c r="AP262" s="38"/>
      <c r="AQ262" s="38"/>
    </row>
    <row r="263" ht="12.75" customHeight="1">
      <c r="A263" s="15" t="s">
        <v>30</v>
      </c>
      <c r="B263" s="24">
        <v>2023.0</v>
      </c>
      <c r="C263" s="25">
        <v>0.0</v>
      </c>
      <c r="D263" s="25">
        <v>0.0</v>
      </c>
      <c r="E263" s="25">
        <v>1.0</v>
      </c>
      <c r="F263" s="25">
        <v>114000.0</v>
      </c>
      <c r="G263" s="25">
        <v>17.0</v>
      </c>
      <c r="H263" s="25">
        <v>7829754.0</v>
      </c>
      <c r="I263" s="25">
        <v>2.0</v>
      </c>
      <c r="J263" s="25">
        <v>2908062.0</v>
      </c>
      <c r="K263" s="25">
        <v>1.0</v>
      </c>
      <c r="L263" s="25">
        <v>269865.0</v>
      </c>
      <c r="M263" s="25">
        <v>1.0</v>
      </c>
      <c r="N263" s="25">
        <v>567000.0</v>
      </c>
      <c r="O263" s="25">
        <v>0.0</v>
      </c>
      <c r="P263" s="25">
        <v>0.0</v>
      </c>
      <c r="Q263" s="25">
        <v>0.0</v>
      </c>
      <c r="R263" s="25">
        <v>0.0</v>
      </c>
      <c r="S263" s="25">
        <v>3.0</v>
      </c>
      <c r="T263" s="25">
        <v>1578541.0</v>
      </c>
      <c r="U263" s="30">
        <f t="shared" ref="U263:V263" si="317">SUM(C263+G263+I263+K263+M263+O263+Q263+S263+E263)</f>
        <v>25</v>
      </c>
      <c r="V263" s="31">
        <f t="shared" si="317"/>
        <v>13267222</v>
      </c>
      <c r="W263" s="51">
        <f>U263-'Non-Residential - New Const'!U250</f>
        <v>2</v>
      </c>
      <c r="X263" s="52">
        <f>W263/'Non-Residential - New Const'!U250</f>
        <v>0.08695652174</v>
      </c>
      <c r="Y263" s="53">
        <f>V263-'Non-Residential - New Const'!V250</f>
        <v>-41932848</v>
      </c>
      <c r="Z263" s="52">
        <f>Y263/'Non-Residential - New Const'!V250</f>
        <v>-0.7596520802</v>
      </c>
      <c r="AA263" s="53">
        <f t="shared" si="307"/>
        <v>-74172752.3</v>
      </c>
      <c r="AB263" s="38"/>
      <c r="AC263" s="38"/>
      <c r="AD263" s="38"/>
      <c r="AE263" s="38"/>
      <c r="AF263" s="38"/>
      <c r="AG263" s="38"/>
      <c r="AH263" s="38"/>
      <c r="AI263" s="38"/>
      <c r="AJ263" s="38"/>
      <c r="AK263" s="38"/>
      <c r="AL263" s="38"/>
      <c r="AM263" s="38"/>
      <c r="AN263" s="38"/>
      <c r="AO263" s="38"/>
      <c r="AP263" s="38"/>
      <c r="AQ263" s="38"/>
    </row>
    <row r="264" ht="12.75" customHeight="1">
      <c r="A264" s="23" t="s">
        <v>31</v>
      </c>
      <c r="B264" s="71">
        <v>2023.0</v>
      </c>
      <c r="C264" s="83">
        <f t="shared" ref="C264:V264" si="318">SUM(C252:C263)</f>
        <v>5</v>
      </c>
      <c r="D264" s="42">
        <f t="shared" si="318"/>
        <v>110208827.9</v>
      </c>
      <c r="E264" s="83">
        <f t="shared" si="318"/>
        <v>37</v>
      </c>
      <c r="F264" s="42">
        <f t="shared" si="318"/>
        <v>89671305</v>
      </c>
      <c r="G264" s="83">
        <f t="shared" si="318"/>
        <v>134</v>
      </c>
      <c r="H264" s="42">
        <f t="shared" si="318"/>
        <v>139362540</v>
      </c>
      <c r="I264" s="83">
        <f t="shared" si="318"/>
        <v>74</v>
      </c>
      <c r="J264" s="42">
        <f t="shared" si="318"/>
        <v>228664959.9</v>
      </c>
      <c r="K264" s="83">
        <f t="shared" si="318"/>
        <v>6</v>
      </c>
      <c r="L264" s="42">
        <f t="shared" si="318"/>
        <v>41441270</v>
      </c>
      <c r="M264" s="83">
        <f t="shared" si="318"/>
        <v>7</v>
      </c>
      <c r="N264" s="42">
        <f t="shared" si="318"/>
        <v>1884090</v>
      </c>
      <c r="O264" s="83">
        <f t="shared" si="318"/>
        <v>0</v>
      </c>
      <c r="P264" s="42">
        <f t="shared" si="318"/>
        <v>0</v>
      </c>
      <c r="Q264" s="83">
        <f t="shared" si="318"/>
        <v>1</v>
      </c>
      <c r="R264" s="42">
        <f t="shared" si="318"/>
        <v>0</v>
      </c>
      <c r="S264" s="83">
        <f t="shared" si="318"/>
        <v>17</v>
      </c>
      <c r="T264" s="45">
        <f t="shared" si="318"/>
        <v>180797119</v>
      </c>
      <c r="U264" s="46">
        <f t="shared" si="318"/>
        <v>281</v>
      </c>
      <c r="V264" s="47">
        <f t="shared" si="318"/>
        <v>792030111.8</v>
      </c>
      <c r="W264" s="54">
        <f>U264-'Non-Residential - New Const'!U251</f>
        <v>5</v>
      </c>
      <c r="X264" s="55">
        <f>W264/'Non-Residential - New Const'!U251</f>
        <v>0.01811594203</v>
      </c>
      <c r="Y264" s="56">
        <f>V264-'Non-Residential - New Const'!V251</f>
        <v>-74172752.3</v>
      </c>
      <c r="Z264" s="55">
        <f>Y264/'Non-Residential - New Const'!V251</f>
        <v>-0.08562977032</v>
      </c>
      <c r="AA264" s="56">
        <f t="shared" ref="AA264:AA265" si="320">Y264</f>
        <v>-74172752.3</v>
      </c>
      <c r="AB264" s="38"/>
      <c r="AC264" s="38"/>
      <c r="AD264" s="38"/>
      <c r="AE264" s="38"/>
      <c r="AF264" s="38"/>
      <c r="AG264" s="38"/>
      <c r="AH264" s="38"/>
      <c r="AI264" s="38"/>
      <c r="AJ264" s="38"/>
      <c r="AK264" s="38"/>
      <c r="AL264" s="38"/>
      <c r="AM264" s="38"/>
      <c r="AN264" s="38"/>
      <c r="AO264" s="38"/>
      <c r="AP264" s="38"/>
      <c r="AQ264" s="38"/>
    </row>
    <row r="265" ht="12.75" customHeight="1">
      <c r="A265" s="15" t="s">
        <v>19</v>
      </c>
      <c r="B265" s="24">
        <v>2024.0</v>
      </c>
      <c r="C265" s="26">
        <v>0.0</v>
      </c>
      <c r="D265" s="85">
        <v>0.0</v>
      </c>
      <c r="E265" s="26">
        <v>1.0</v>
      </c>
      <c r="F265" s="26">
        <v>600000.0</v>
      </c>
      <c r="G265" s="26">
        <v>7.0</v>
      </c>
      <c r="H265" s="26">
        <v>9.776013E7</v>
      </c>
      <c r="I265" s="26">
        <v>3.0</v>
      </c>
      <c r="J265" s="26">
        <v>1630000.0</v>
      </c>
      <c r="K265" s="26">
        <v>0.0</v>
      </c>
      <c r="L265" s="26">
        <v>0.0</v>
      </c>
      <c r="M265" s="26">
        <v>0.0</v>
      </c>
      <c r="N265" s="26">
        <v>0.0</v>
      </c>
      <c r="O265" s="26">
        <v>0.0</v>
      </c>
      <c r="P265" s="26">
        <v>0.0</v>
      </c>
      <c r="Q265" s="26">
        <v>0.0</v>
      </c>
      <c r="R265" s="26">
        <v>0.0</v>
      </c>
      <c r="S265" s="26">
        <v>2.0</v>
      </c>
      <c r="T265" s="26">
        <v>6.4836003E7</v>
      </c>
      <c r="U265" s="30">
        <f t="shared" ref="U265:V265" si="319">SUM(C265+G265+I265+K265+M265+O265+Q265+S265+E265)</f>
        <v>13</v>
      </c>
      <c r="V265" s="31">
        <f t="shared" si="319"/>
        <v>164826133</v>
      </c>
      <c r="W265" s="51">
        <f>U265-'Non-Residential - New Const'!U252</f>
        <v>-4</v>
      </c>
      <c r="X265" s="52">
        <f>W265/'Non-Residential - New Const'!U252</f>
        <v>-0.2352941176</v>
      </c>
      <c r="Y265" s="53">
        <f>V265-'Non-Residential - New Const'!V252</f>
        <v>97647956</v>
      </c>
      <c r="Z265" s="52">
        <f>Y265/'Non-Residential - New Const'!V252</f>
        <v>1.453566625</v>
      </c>
      <c r="AA265" s="53">
        <f t="shared" si="320"/>
        <v>97647956</v>
      </c>
      <c r="AB265" s="38"/>
      <c r="AC265" s="37">
        <f t="array" ref="AC265:AN266">TRANSPOSE(U265:V276)</f>
        <v>13</v>
      </c>
      <c r="AD265" s="37">
        <v>5.0</v>
      </c>
      <c r="AE265" s="37">
        <v>18.0</v>
      </c>
      <c r="AF265" s="37">
        <v>41.0</v>
      </c>
      <c r="AG265" s="37">
        <v>31.0</v>
      </c>
      <c r="AH265" s="37">
        <v>25.0</v>
      </c>
      <c r="AI265" s="37">
        <v>45.0</v>
      </c>
      <c r="AJ265" s="37">
        <v>24.0</v>
      </c>
      <c r="AK265" s="37">
        <v>27.0</v>
      </c>
      <c r="AL265" s="37">
        <v>20.0</v>
      </c>
      <c r="AM265" s="37">
        <v>22.0</v>
      </c>
      <c r="AN265" s="37">
        <v>16.0</v>
      </c>
      <c r="AO265" s="38"/>
      <c r="AP265" s="38"/>
      <c r="AQ265" s="38"/>
    </row>
    <row r="266" ht="12.75" customHeight="1">
      <c r="A266" s="15" t="s">
        <v>20</v>
      </c>
      <c r="B266" s="24">
        <v>2024.0</v>
      </c>
      <c r="C266" s="25">
        <v>0.0</v>
      </c>
      <c r="D266" s="86">
        <v>0.0</v>
      </c>
      <c r="E266" s="25">
        <v>1.0</v>
      </c>
      <c r="F266" s="25">
        <v>62417.0</v>
      </c>
      <c r="G266" s="25">
        <v>3.0</v>
      </c>
      <c r="H266" s="25">
        <v>4538831.0</v>
      </c>
      <c r="I266" s="25">
        <v>0.0</v>
      </c>
      <c r="J266" s="25">
        <v>0.0</v>
      </c>
      <c r="K266" s="25">
        <v>0.0</v>
      </c>
      <c r="L266" s="25">
        <v>0.0</v>
      </c>
      <c r="M266" s="25">
        <v>1.0</v>
      </c>
      <c r="N266" s="25">
        <v>290304.0</v>
      </c>
      <c r="O266" s="25">
        <v>0.0</v>
      </c>
      <c r="P266" s="25">
        <v>0.0</v>
      </c>
      <c r="Q266" s="25">
        <v>0.0</v>
      </c>
      <c r="R266" s="25">
        <v>0.0</v>
      </c>
      <c r="S266" s="25">
        <v>0.0</v>
      </c>
      <c r="T266" s="25">
        <v>0.0</v>
      </c>
      <c r="U266" s="30">
        <f t="shared" ref="U266:V266" si="321">SUM(C266+G266+I266+K266+M266+O266+Q266+S266+E266)</f>
        <v>5</v>
      </c>
      <c r="V266" s="31">
        <f t="shared" si="321"/>
        <v>4891552</v>
      </c>
      <c r="W266" s="51">
        <f>U266-'Non-Residential - New Const'!U253</f>
        <v>-7</v>
      </c>
      <c r="X266" s="52">
        <f>W266/'Non-Residential - New Const'!U253</f>
        <v>-0.5833333333</v>
      </c>
      <c r="Y266" s="53">
        <f>V266-'Non-Residential - New Const'!V253</f>
        <v>-26360575</v>
      </c>
      <c r="Z266" s="52">
        <f>Y266/'Non-Residential - New Const'!V253</f>
        <v>-0.8434809893</v>
      </c>
      <c r="AA266" s="53">
        <f t="shared" ref="AA266:AA276" si="323">AA265+Y266</f>
        <v>71287381</v>
      </c>
      <c r="AB266" s="38"/>
      <c r="AC266" s="37">
        <v>1.64826133E8</v>
      </c>
      <c r="AD266" s="37">
        <v>4891552.0</v>
      </c>
      <c r="AE266" s="37">
        <v>1.5092214E7</v>
      </c>
      <c r="AF266" s="37">
        <v>3.9828072E7</v>
      </c>
      <c r="AG266" s="37">
        <v>3.8196085E7</v>
      </c>
      <c r="AH266" s="37">
        <v>3.0257843E7</v>
      </c>
      <c r="AI266" s="37">
        <v>8.145136E7</v>
      </c>
      <c r="AJ266" s="37">
        <v>1.4733124E7</v>
      </c>
      <c r="AK266" s="37">
        <v>5.1866039E7</v>
      </c>
      <c r="AL266" s="37">
        <v>5.28931619E8</v>
      </c>
      <c r="AM266" s="37">
        <v>2.7609587E7</v>
      </c>
      <c r="AN266" s="37">
        <v>4.8298967E7</v>
      </c>
      <c r="AO266" s="38"/>
      <c r="AP266" s="38"/>
      <c r="AQ266" s="38"/>
    </row>
    <row r="267" ht="12.75" customHeight="1">
      <c r="A267" s="15" t="s">
        <v>21</v>
      </c>
      <c r="B267" s="24">
        <v>2024.0</v>
      </c>
      <c r="C267" s="25">
        <v>0.0</v>
      </c>
      <c r="D267" s="86">
        <v>0.0</v>
      </c>
      <c r="E267" s="25">
        <v>1.0</v>
      </c>
      <c r="F267" s="25">
        <v>1243174.0</v>
      </c>
      <c r="G267" s="25">
        <v>7.0</v>
      </c>
      <c r="H267" s="25">
        <v>5454491.0</v>
      </c>
      <c r="I267" s="25">
        <v>3.0</v>
      </c>
      <c r="J267" s="25">
        <v>6551159.0</v>
      </c>
      <c r="K267" s="25">
        <v>0.0</v>
      </c>
      <c r="L267" s="25">
        <v>0.0</v>
      </c>
      <c r="M267" s="25">
        <v>6.0</v>
      </c>
      <c r="N267" s="25">
        <v>1798124.0</v>
      </c>
      <c r="O267" s="25">
        <v>0.0</v>
      </c>
      <c r="P267" s="25">
        <v>0.0</v>
      </c>
      <c r="Q267" s="25">
        <v>0.0</v>
      </c>
      <c r="R267" s="25">
        <v>0.0</v>
      </c>
      <c r="S267" s="25">
        <v>1.0</v>
      </c>
      <c r="T267" s="25">
        <v>45266.0</v>
      </c>
      <c r="U267" s="30">
        <f t="shared" ref="U267:V267" si="322">SUM(C267+G267+I267+K267+M267+O267+Q267+S267+E267)</f>
        <v>18</v>
      </c>
      <c r="V267" s="31">
        <f t="shared" si="322"/>
        <v>15092214</v>
      </c>
      <c r="W267" s="51">
        <f>U267-'Non-Residential - New Const'!U254</f>
        <v>-9</v>
      </c>
      <c r="X267" s="52">
        <f>W267/'Non-Residential - New Const'!U254</f>
        <v>-0.3333333333</v>
      </c>
      <c r="Y267" s="53">
        <f>V267-'Non-Residential - New Const'!V254</f>
        <v>-38214636</v>
      </c>
      <c r="Z267" s="52">
        <f>Y267/'Non-Residential - New Const'!V254</f>
        <v>-0.7168804009</v>
      </c>
      <c r="AA267" s="53">
        <f t="shared" si="323"/>
        <v>33072745</v>
      </c>
      <c r="AB267" s="38"/>
      <c r="AC267" s="15">
        <f t="shared" ref="AC267:AN267" si="324">AC266/$AC$138</f>
        <v>164.826133</v>
      </c>
      <c r="AD267" s="15">
        <f t="shared" si="324"/>
        <v>4.891552</v>
      </c>
      <c r="AE267" s="15">
        <f t="shared" si="324"/>
        <v>15.092214</v>
      </c>
      <c r="AF267" s="15">
        <f t="shared" si="324"/>
        <v>39.828072</v>
      </c>
      <c r="AG267" s="15">
        <f t="shared" si="324"/>
        <v>38.196085</v>
      </c>
      <c r="AH267" s="15">
        <f t="shared" si="324"/>
        <v>30.257843</v>
      </c>
      <c r="AI267" s="15">
        <f t="shared" si="324"/>
        <v>81.45136</v>
      </c>
      <c r="AJ267" s="15">
        <f t="shared" si="324"/>
        <v>14.733124</v>
      </c>
      <c r="AK267" s="15">
        <f t="shared" si="324"/>
        <v>51.866039</v>
      </c>
      <c r="AL267" s="15">
        <f t="shared" si="324"/>
        <v>528.931619</v>
      </c>
      <c r="AM267" s="15">
        <f t="shared" si="324"/>
        <v>27.609587</v>
      </c>
      <c r="AN267" s="15">
        <f t="shared" si="324"/>
        <v>48.298967</v>
      </c>
      <c r="AO267" s="38"/>
      <c r="AP267" s="38"/>
      <c r="AQ267" s="38"/>
    </row>
    <row r="268" ht="12.75" customHeight="1">
      <c r="A268" s="15" t="s">
        <v>22</v>
      </c>
      <c r="B268" s="24">
        <v>2024.0</v>
      </c>
      <c r="C268" s="25">
        <v>0.0</v>
      </c>
      <c r="D268" s="86">
        <v>0.0</v>
      </c>
      <c r="E268" s="25">
        <v>3.0</v>
      </c>
      <c r="F268" s="25">
        <v>1614000.0</v>
      </c>
      <c r="G268" s="25">
        <v>16.0</v>
      </c>
      <c r="H268" s="25">
        <v>1.9853445E7</v>
      </c>
      <c r="I268" s="25">
        <v>18.0</v>
      </c>
      <c r="J268" s="25">
        <v>1.096931E7</v>
      </c>
      <c r="K268" s="25">
        <v>1.0</v>
      </c>
      <c r="L268" s="25">
        <v>6000000.0</v>
      </c>
      <c r="M268" s="25">
        <v>1.0</v>
      </c>
      <c r="N268" s="25">
        <v>119700.0</v>
      </c>
      <c r="O268" s="25">
        <v>0.0</v>
      </c>
      <c r="P268" s="25">
        <v>0.0</v>
      </c>
      <c r="Q268" s="25">
        <v>0.0</v>
      </c>
      <c r="R268" s="25">
        <v>0.0</v>
      </c>
      <c r="S268" s="25">
        <v>2.0</v>
      </c>
      <c r="T268" s="25">
        <v>1271617.0</v>
      </c>
      <c r="U268" s="30">
        <f t="shared" ref="U268:V268" si="325">SUM(C268+G268+I268+K268+M268+O268+Q268+S268+E268)</f>
        <v>41</v>
      </c>
      <c r="V268" s="31">
        <f t="shared" si="325"/>
        <v>39828072</v>
      </c>
      <c r="W268" s="51">
        <f>U268-'Non-Residential - New Const'!U255</f>
        <v>19</v>
      </c>
      <c r="X268" s="52">
        <f>W268/'Non-Residential - New Const'!U255</f>
        <v>0.8636363636</v>
      </c>
      <c r="Y268" s="53">
        <f>V268-'Non-Residential - New Const'!V255</f>
        <v>-138416959.9</v>
      </c>
      <c r="Z268" s="52">
        <f>Y268/'Non-Residential - New Const'!V255</f>
        <v>-0.7765543781</v>
      </c>
      <c r="AA268" s="53">
        <f t="shared" si="323"/>
        <v>-105344214.9</v>
      </c>
      <c r="AB268" s="38"/>
      <c r="AC268" s="38"/>
      <c r="AD268" s="38"/>
      <c r="AE268" s="38"/>
      <c r="AF268" s="38"/>
      <c r="AG268" s="38"/>
      <c r="AH268" s="38"/>
      <c r="AI268" s="38"/>
      <c r="AJ268" s="38"/>
      <c r="AK268" s="38"/>
      <c r="AL268" s="38"/>
      <c r="AM268" s="38"/>
      <c r="AN268" s="38"/>
      <c r="AO268" s="38"/>
      <c r="AP268" s="38"/>
      <c r="AQ268" s="38"/>
    </row>
    <row r="269" ht="12.75" customHeight="1">
      <c r="A269" s="15" t="s">
        <v>23</v>
      </c>
      <c r="B269" s="24">
        <v>2024.0</v>
      </c>
      <c r="C269" s="25">
        <v>0.0</v>
      </c>
      <c r="D269" s="86">
        <v>0.0</v>
      </c>
      <c r="E269" s="25">
        <v>0.0</v>
      </c>
      <c r="F269" s="25">
        <v>0.0</v>
      </c>
      <c r="G269" s="25">
        <v>23.0</v>
      </c>
      <c r="H269" s="25">
        <v>6343240.0</v>
      </c>
      <c r="I269" s="25">
        <v>4.0</v>
      </c>
      <c r="J269" s="25">
        <v>2036938.0</v>
      </c>
      <c r="K269" s="25">
        <v>0.0</v>
      </c>
      <c r="L269" s="25">
        <v>0.0</v>
      </c>
      <c r="M269" s="25">
        <v>3.0</v>
      </c>
      <c r="N269" s="25">
        <v>575393.0</v>
      </c>
      <c r="O269" s="25">
        <v>0.0</v>
      </c>
      <c r="P269" s="25">
        <v>0.0</v>
      </c>
      <c r="Q269" s="25">
        <v>0.0</v>
      </c>
      <c r="R269" s="25">
        <v>0.0</v>
      </c>
      <c r="S269" s="25">
        <v>1.0</v>
      </c>
      <c r="T269" s="25">
        <v>2.9240514E7</v>
      </c>
      <c r="U269" s="30">
        <f t="shared" ref="U269:V269" si="326">SUM(C269+G269+I269+K269+M269+O269+Q269+S269+E269)</f>
        <v>31</v>
      </c>
      <c r="V269" s="31">
        <f t="shared" si="326"/>
        <v>38196085</v>
      </c>
      <c r="W269" s="51">
        <f>U269-'Non-Residential - New Const'!U256</f>
        <v>4</v>
      </c>
      <c r="X269" s="52">
        <f>W269/'Non-Residential - New Const'!U256</f>
        <v>0.1481481481</v>
      </c>
      <c r="Y269" s="53">
        <f>V269-'Non-Residential - New Const'!V256</f>
        <v>-45390525</v>
      </c>
      <c r="Z269" s="52">
        <f>Y269/'Non-Residential - New Const'!V256</f>
        <v>-0.5430358403</v>
      </c>
      <c r="AA269" s="53">
        <f t="shared" si="323"/>
        <v>-150734739.9</v>
      </c>
      <c r="AB269" s="38"/>
      <c r="AC269" s="38"/>
      <c r="AD269" s="38"/>
      <c r="AE269" s="38"/>
      <c r="AF269" s="38"/>
      <c r="AG269" s="38"/>
      <c r="AH269" s="38"/>
      <c r="AI269" s="38"/>
      <c r="AJ269" s="38"/>
      <c r="AK269" s="38"/>
      <c r="AL269" s="38"/>
      <c r="AM269" s="38"/>
      <c r="AN269" s="38"/>
      <c r="AO269" s="38"/>
      <c r="AP269" s="38"/>
      <c r="AQ269" s="38"/>
    </row>
    <row r="270" ht="12.75" customHeight="1">
      <c r="A270" s="15" t="s">
        <v>32</v>
      </c>
      <c r="B270" s="24">
        <v>2024.0</v>
      </c>
      <c r="C270" s="25">
        <v>1.0</v>
      </c>
      <c r="D270" s="86">
        <v>387660.0</v>
      </c>
      <c r="E270" s="25">
        <v>1.0</v>
      </c>
      <c r="F270" s="25">
        <v>521164.0</v>
      </c>
      <c r="G270" s="25">
        <v>14.0</v>
      </c>
      <c r="H270" s="25">
        <v>1.0410938E7</v>
      </c>
      <c r="I270" s="25">
        <v>7.0</v>
      </c>
      <c r="J270" s="25">
        <v>1.6794164E7</v>
      </c>
      <c r="K270" s="25">
        <v>0.0</v>
      </c>
      <c r="L270" s="25">
        <v>0.0</v>
      </c>
      <c r="M270" s="25">
        <v>1.0</v>
      </c>
      <c r="N270" s="25">
        <v>264600.0</v>
      </c>
      <c r="O270" s="25">
        <v>0.0</v>
      </c>
      <c r="P270" s="25">
        <v>0.0</v>
      </c>
      <c r="Q270" s="25">
        <v>0.0</v>
      </c>
      <c r="R270" s="25">
        <v>0.0</v>
      </c>
      <c r="S270" s="25">
        <v>1.0</v>
      </c>
      <c r="T270" s="25">
        <v>1879317.0</v>
      </c>
      <c r="U270" s="30">
        <f t="shared" ref="U270:V270" si="327">SUM(C270+G270+I270+K270+M270+O270+Q270+S270+E270)</f>
        <v>25</v>
      </c>
      <c r="V270" s="31">
        <f t="shared" si="327"/>
        <v>30257843</v>
      </c>
      <c r="W270" s="51">
        <f>U270-'Non-Residential - New Const'!U257</f>
        <v>2</v>
      </c>
      <c r="X270" s="52">
        <f>W270/'Non-Residential - New Const'!U257</f>
        <v>0.08695652174</v>
      </c>
      <c r="Y270" s="53">
        <f>V270-'Non-Residential - New Const'!V257</f>
        <v>-61632783</v>
      </c>
      <c r="Z270" s="52">
        <f>Y270/'Non-Residential - New Const'!V257</f>
        <v>-0.6707189371</v>
      </c>
      <c r="AA270" s="53">
        <f t="shared" si="323"/>
        <v>-212367522.9</v>
      </c>
      <c r="AB270" s="38"/>
      <c r="AC270" s="38"/>
      <c r="AD270" s="38"/>
      <c r="AE270" s="38"/>
      <c r="AF270" s="38"/>
      <c r="AG270" s="38"/>
      <c r="AH270" s="38"/>
      <c r="AI270" s="38"/>
      <c r="AJ270" s="38"/>
      <c r="AK270" s="38"/>
      <c r="AL270" s="38"/>
      <c r="AM270" s="38"/>
      <c r="AN270" s="38"/>
      <c r="AO270" s="38"/>
      <c r="AP270" s="38"/>
      <c r="AQ270" s="38"/>
    </row>
    <row r="271" ht="12.75" customHeight="1">
      <c r="A271" s="15" t="s">
        <v>25</v>
      </c>
      <c r="B271" s="24">
        <v>2024.0</v>
      </c>
      <c r="C271" s="25">
        <v>1.0</v>
      </c>
      <c r="D271" s="86">
        <v>139072.0</v>
      </c>
      <c r="E271" s="25">
        <v>1.0</v>
      </c>
      <c r="F271" s="25">
        <v>521164.0</v>
      </c>
      <c r="G271" s="25">
        <v>28.0</v>
      </c>
      <c r="H271" s="25">
        <v>4.3921103E7</v>
      </c>
      <c r="I271" s="25">
        <v>12.0</v>
      </c>
      <c r="J271" s="25">
        <v>3.0078957E7</v>
      </c>
      <c r="K271" s="25">
        <v>1.0</v>
      </c>
      <c r="L271" s="25">
        <v>4250000.0</v>
      </c>
      <c r="M271" s="25">
        <v>0.0</v>
      </c>
      <c r="N271" s="25">
        <v>0.0</v>
      </c>
      <c r="O271" s="25">
        <v>0.0</v>
      </c>
      <c r="P271" s="25">
        <v>0.0</v>
      </c>
      <c r="Q271" s="25">
        <v>0.0</v>
      </c>
      <c r="R271" s="25">
        <v>0.0</v>
      </c>
      <c r="S271" s="25">
        <v>2.0</v>
      </c>
      <c r="T271" s="25">
        <v>2541064.0</v>
      </c>
      <c r="U271" s="30">
        <f t="shared" ref="U271:V271" si="328">SUM(C271+G271+I271+K271+M271+O271+Q271+S271+E271)</f>
        <v>45</v>
      </c>
      <c r="V271" s="31">
        <f t="shared" si="328"/>
        <v>81451360</v>
      </c>
      <c r="W271" s="51">
        <f>U271-'Non-Residential - New Const'!U258</f>
        <v>20</v>
      </c>
      <c r="X271" s="52">
        <f>W271/'Non-Residential - New Const'!U258</f>
        <v>0.8</v>
      </c>
      <c r="Y271" s="53">
        <f>V271-'Non-Residential - New Const'!V258</f>
        <v>63909751</v>
      </c>
      <c r="Z271" s="52">
        <f>Y271/'Non-Residential - New Const'!V258</f>
        <v>3.643323198</v>
      </c>
      <c r="AA271" s="53">
        <f t="shared" si="323"/>
        <v>-148457771.9</v>
      </c>
      <c r="AB271" s="38"/>
      <c r="AC271" s="38"/>
      <c r="AD271" s="38"/>
      <c r="AE271" s="38"/>
      <c r="AF271" s="38"/>
      <c r="AG271" s="38"/>
      <c r="AH271" s="38"/>
      <c r="AI271" s="38"/>
      <c r="AJ271" s="38"/>
      <c r="AK271" s="38"/>
      <c r="AL271" s="38"/>
      <c r="AM271" s="38"/>
      <c r="AN271" s="38"/>
      <c r="AO271" s="38"/>
      <c r="AP271" s="38"/>
      <c r="AQ271" s="38"/>
    </row>
    <row r="272" ht="12.75" customHeight="1">
      <c r="A272" s="15" t="s">
        <v>26</v>
      </c>
      <c r="B272" s="24">
        <v>2024.0</v>
      </c>
      <c r="C272" s="25">
        <v>0.0</v>
      </c>
      <c r="D272" s="86">
        <v>0.0</v>
      </c>
      <c r="E272" s="25">
        <v>5.0</v>
      </c>
      <c r="F272" s="25">
        <v>995500.0</v>
      </c>
      <c r="G272" s="25">
        <v>15.0</v>
      </c>
      <c r="H272" s="25">
        <v>1.1106806E7</v>
      </c>
      <c r="I272" s="25">
        <v>4.0</v>
      </c>
      <c r="J272" s="25">
        <v>2630818.0</v>
      </c>
      <c r="K272" s="25">
        <v>0.0</v>
      </c>
      <c r="L272" s="25">
        <v>0.0</v>
      </c>
      <c r="M272" s="25">
        <v>0.0</v>
      </c>
      <c r="N272" s="25">
        <v>0.0</v>
      </c>
      <c r="O272" s="25">
        <v>0.0</v>
      </c>
      <c r="P272" s="25">
        <v>0.0</v>
      </c>
      <c r="Q272" s="25">
        <v>0.0</v>
      </c>
      <c r="R272" s="25">
        <v>0.0</v>
      </c>
      <c r="S272" s="25">
        <v>0.0</v>
      </c>
      <c r="T272" s="25">
        <v>0.0</v>
      </c>
      <c r="U272" s="30">
        <f t="shared" ref="U272:V272" si="329">SUM(C272+G272+I272+K272+M272+O272+Q272+S272+E272)</f>
        <v>24</v>
      </c>
      <c r="V272" s="31">
        <f t="shared" si="329"/>
        <v>14733124</v>
      </c>
      <c r="W272" s="51">
        <f>U272-'Non-Residential - New Const'!U259</f>
        <v>2</v>
      </c>
      <c r="X272" s="52">
        <f>W272/'Non-Residential - New Const'!U259</f>
        <v>0.09090909091</v>
      </c>
      <c r="Y272" s="53">
        <f>V272-'Non-Residential - New Const'!V259</f>
        <v>-16406984.9</v>
      </c>
      <c r="Z272" s="52">
        <f>Y272/'Non-Residential - New Const'!V259</f>
        <v>-0.5268762853</v>
      </c>
      <c r="AA272" s="53">
        <f t="shared" si="323"/>
        <v>-164864756.8</v>
      </c>
      <c r="AB272" s="38"/>
      <c r="AC272" s="38"/>
      <c r="AD272" s="38"/>
      <c r="AE272" s="38"/>
      <c r="AF272" s="38"/>
      <c r="AG272" s="38"/>
      <c r="AH272" s="38"/>
      <c r="AI272" s="38"/>
      <c r="AJ272" s="38"/>
      <c r="AK272" s="38"/>
      <c r="AL272" s="38"/>
      <c r="AM272" s="38"/>
      <c r="AN272" s="38"/>
      <c r="AO272" s="38"/>
      <c r="AP272" s="38"/>
      <c r="AQ272" s="38"/>
    </row>
    <row r="273" ht="12.75" customHeight="1">
      <c r="A273" s="15" t="s">
        <v>27</v>
      </c>
      <c r="B273" s="24">
        <v>2024.0</v>
      </c>
      <c r="C273" s="25">
        <v>0.0</v>
      </c>
      <c r="D273" s="86">
        <v>0.0</v>
      </c>
      <c r="E273" s="25">
        <v>6.0</v>
      </c>
      <c r="F273" s="25">
        <v>7450000.0</v>
      </c>
      <c r="G273" s="25">
        <v>8.0</v>
      </c>
      <c r="H273" s="25">
        <v>2.4246662E7</v>
      </c>
      <c r="I273" s="25">
        <v>9.0</v>
      </c>
      <c r="J273" s="25">
        <v>1.9954839E7</v>
      </c>
      <c r="K273" s="25">
        <v>0.0</v>
      </c>
      <c r="L273" s="25">
        <v>0.0</v>
      </c>
      <c r="M273" s="25">
        <v>0.0</v>
      </c>
      <c r="N273" s="25">
        <v>0.0</v>
      </c>
      <c r="O273" s="25">
        <v>0.0</v>
      </c>
      <c r="P273" s="25">
        <v>0.0</v>
      </c>
      <c r="Q273" s="25">
        <v>2.0</v>
      </c>
      <c r="R273" s="25">
        <v>0.0</v>
      </c>
      <c r="S273" s="25">
        <v>2.0</v>
      </c>
      <c r="T273" s="25">
        <v>214538.0</v>
      </c>
      <c r="U273" s="30">
        <f t="shared" ref="U273:V273" si="330">SUM(C273+G273+I273+K273+M273+O273+Q273+S273+E273)</f>
        <v>27</v>
      </c>
      <c r="V273" s="31">
        <f t="shared" si="330"/>
        <v>51866039</v>
      </c>
      <c r="W273" s="51">
        <f>U273-'Non-Residential - New Const'!U260</f>
        <v>-4</v>
      </c>
      <c r="X273" s="52">
        <f>W273/'Non-Residential - New Const'!U260</f>
        <v>-0.1290322581</v>
      </c>
      <c r="Y273" s="53">
        <f>V273-'Non-Residential - New Const'!V260</f>
        <v>-91206883</v>
      </c>
      <c r="Z273" s="52">
        <f>Y273/'Non-Residential - New Const'!V260</f>
        <v>-0.6374852888</v>
      </c>
      <c r="AA273" s="53">
        <f t="shared" si="323"/>
        <v>-256071639.8</v>
      </c>
      <c r="AB273" s="38"/>
      <c r="AC273" s="38"/>
      <c r="AD273" s="38"/>
      <c r="AE273" s="38"/>
      <c r="AF273" s="38"/>
      <c r="AG273" s="38"/>
      <c r="AH273" s="38"/>
      <c r="AI273" s="38"/>
      <c r="AJ273" s="38"/>
      <c r="AK273" s="38"/>
      <c r="AL273" s="38"/>
      <c r="AM273" s="38"/>
      <c r="AN273" s="38"/>
      <c r="AO273" s="38"/>
      <c r="AP273" s="38"/>
      <c r="AQ273" s="38"/>
    </row>
    <row r="274" ht="12.75" customHeight="1">
      <c r="A274" s="15" t="s">
        <v>28</v>
      </c>
      <c r="B274" s="24">
        <v>2024.0</v>
      </c>
      <c r="C274" s="25">
        <v>0.0</v>
      </c>
      <c r="D274" s="86">
        <v>0.0</v>
      </c>
      <c r="E274" s="25">
        <v>2.0</v>
      </c>
      <c r="F274" s="25">
        <v>6530887.0</v>
      </c>
      <c r="G274" s="25">
        <v>9.0</v>
      </c>
      <c r="H274" s="25">
        <v>1.6275052E7</v>
      </c>
      <c r="I274" s="25">
        <v>8.0</v>
      </c>
      <c r="J274" s="25">
        <v>4.99250299E8</v>
      </c>
      <c r="K274" s="25">
        <v>0.0</v>
      </c>
      <c r="L274" s="25">
        <v>0.0</v>
      </c>
      <c r="M274" s="25">
        <v>0.0</v>
      </c>
      <c r="N274" s="25">
        <v>0.0</v>
      </c>
      <c r="O274" s="25">
        <v>0.0</v>
      </c>
      <c r="P274" s="25">
        <v>0.0</v>
      </c>
      <c r="Q274" s="25">
        <v>0.0</v>
      </c>
      <c r="R274" s="25">
        <v>0.0</v>
      </c>
      <c r="S274" s="25">
        <v>1.0</v>
      </c>
      <c r="T274" s="25">
        <v>6875381.0</v>
      </c>
      <c r="U274" s="30">
        <f t="shared" ref="U274:V274" si="331">SUM(C274+G274+I274+K274+M274+O274+Q274+S274+E274)</f>
        <v>20</v>
      </c>
      <c r="V274" s="31">
        <f t="shared" si="331"/>
        <v>528931619</v>
      </c>
      <c r="W274" s="51">
        <f>U274-'Non-Residential - New Const'!U261</f>
        <v>-6</v>
      </c>
      <c r="X274" s="52">
        <f>W274/'Non-Residential - New Const'!U261</f>
        <v>-0.2307692308</v>
      </c>
      <c r="Y274" s="53">
        <f>V274-'Non-Residential - New Const'!V261</f>
        <v>468513108</v>
      </c>
      <c r="Z274" s="52">
        <f>Y274/'Non-Residential - New Const'!V261</f>
        <v>7.754462999</v>
      </c>
      <c r="AA274" s="53">
        <f t="shared" si="323"/>
        <v>212441468.2</v>
      </c>
      <c r="AB274" s="38"/>
      <c r="AC274" s="38"/>
      <c r="AD274" s="38"/>
      <c r="AE274" s="38"/>
      <c r="AF274" s="38"/>
      <c r="AG274" s="38"/>
      <c r="AH274" s="38"/>
      <c r="AI274" s="38"/>
      <c r="AJ274" s="38"/>
      <c r="AK274" s="38"/>
      <c r="AL274" s="38"/>
      <c r="AM274" s="38"/>
      <c r="AN274" s="38"/>
      <c r="AO274" s="38"/>
      <c r="AP274" s="38"/>
      <c r="AQ274" s="38"/>
    </row>
    <row r="275" ht="12.75" customHeight="1">
      <c r="A275" s="15" t="s">
        <v>29</v>
      </c>
      <c r="B275" s="24">
        <v>2024.0</v>
      </c>
      <c r="C275" s="25">
        <v>0.0</v>
      </c>
      <c r="D275" s="86">
        <v>0.0</v>
      </c>
      <c r="E275" s="25">
        <v>1.0</v>
      </c>
      <c r="F275" s="25">
        <v>7000000.0</v>
      </c>
      <c r="G275" s="25">
        <v>16.0</v>
      </c>
      <c r="H275" s="25">
        <v>4724784.0</v>
      </c>
      <c r="I275" s="25">
        <v>4.0</v>
      </c>
      <c r="J275" s="25">
        <v>1.5724603E7</v>
      </c>
      <c r="K275" s="25">
        <v>0.0</v>
      </c>
      <c r="L275" s="25">
        <v>0.0</v>
      </c>
      <c r="M275" s="25">
        <v>0.0</v>
      </c>
      <c r="N275" s="25">
        <v>0.0</v>
      </c>
      <c r="O275" s="25">
        <v>0.0</v>
      </c>
      <c r="P275" s="25">
        <v>0.0</v>
      </c>
      <c r="Q275" s="25">
        <v>0.0</v>
      </c>
      <c r="R275" s="25">
        <v>0.0</v>
      </c>
      <c r="S275" s="25">
        <v>1.0</v>
      </c>
      <c r="T275" s="25">
        <v>160200.0</v>
      </c>
      <c r="U275" s="30">
        <f t="shared" ref="U275:V275" si="332">SUM(C275+G275+I275+K275+M275+O275+Q275+S275+E275)</f>
        <v>22</v>
      </c>
      <c r="V275" s="31">
        <f t="shared" si="332"/>
        <v>27609587</v>
      </c>
      <c r="W275" s="51">
        <f>U275-'Non-Residential - New Const'!U262</f>
        <v>-2</v>
      </c>
      <c r="X275" s="52">
        <f>W275/'Non-Residential - New Const'!U262</f>
        <v>-0.08333333333</v>
      </c>
      <c r="Y275" s="53">
        <f>V275-'Non-Residential - New Const'!V262</f>
        <v>6479270</v>
      </c>
      <c r="Z275" s="52">
        <f>Y275/'Non-Residential - New Const'!V262</f>
        <v>0.3066338285</v>
      </c>
      <c r="AA275" s="53">
        <f t="shared" si="323"/>
        <v>218920738.2</v>
      </c>
      <c r="AB275" s="38"/>
      <c r="AC275" s="38"/>
      <c r="AD275" s="38"/>
      <c r="AE275" s="38"/>
      <c r="AF275" s="38"/>
      <c r="AG275" s="38"/>
      <c r="AH275" s="38"/>
      <c r="AI275" s="38"/>
      <c r="AJ275" s="38"/>
      <c r="AK275" s="38"/>
      <c r="AL275" s="38"/>
      <c r="AM275" s="38"/>
      <c r="AN275" s="38"/>
      <c r="AO275" s="38"/>
      <c r="AP275" s="38"/>
      <c r="AQ275" s="38"/>
    </row>
    <row r="276" ht="12.75" customHeight="1">
      <c r="A276" s="15" t="s">
        <v>30</v>
      </c>
      <c r="B276" s="24">
        <v>2024.0</v>
      </c>
      <c r="C276" s="25">
        <v>0.0</v>
      </c>
      <c r="D276" s="86">
        <v>0.0</v>
      </c>
      <c r="E276" s="25">
        <v>2.0</v>
      </c>
      <c r="F276" s="25">
        <v>826487.0</v>
      </c>
      <c r="G276" s="25">
        <v>9.0</v>
      </c>
      <c r="H276" s="25">
        <v>1.3747236E7</v>
      </c>
      <c r="I276" s="25">
        <v>4.0</v>
      </c>
      <c r="J276" s="25">
        <v>2.8501449E7</v>
      </c>
      <c r="K276" s="25">
        <v>0.0</v>
      </c>
      <c r="L276" s="25">
        <v>0.0</v>
      </c>
      <c r="M276" s="25">
        <v>0.0</v>
      </c>
      <c r="N276" s="25">
        <v>0.0</v>
      </c>
      <c r="O276" s="25">
        <v>0.0</v>
      </c>
      <c r="P276" s="25">
        <v>0.0</v>
      </c>
      <c r="Q276" s="25">
        <v>0.0</v>
      </c>
      <c r="R276" s="25">
        <v>0.0</v>
      </c>
      <c r="S276" s="25">
        <v>1.0</v>
      </c>
      <c r="T276" s="25">
        <v>5223795.0</v>
      </c>
      <c r="U276" s="30">
        <f t="shared" ref="U276:V276" si="333">SUM(C276+G276+I276+K276+M276+O276+Q276+S276+E276)</f>
        <v>16</v>
      </c>
      <c r="V276" s="31">
        <f t="shared" si="333"/>
        <v>48298967</v>
      </c>
      <c r="W276" s="51">
        <f>U276-'Non-Residential - New Const'!U263</f>
        <v>-9</v>
      </c>
      <c r="X276" s="52">
        <f>W276/'Non-Residential - New Const'!U263</f>
        <v>-0.36</v>
      </c>
      <c r="Y276" s="53">
        <f>V276-'Non-Residential - New Const'!V263</f>
        <v>35031745</v>
      </c>
      <c r="Z276" s="52">
        <f>Y276/'Non-Residential - New Const'!V263</f>
        <v>2.640473266</v>
      </c>
      <c r="AA276" s="53">
        <f t="shared" si="323"/>
        <v>253952483.2</v>
      </c>
      <c r="AB276" s="38"/>
      <c r="AC276" s="38"/>
      <c r="AD276" s="38"/>
      <c r="AE276" s="38"/>
      <c r="AF276" s="38"/>
      <c r="AG276" s="38"/>
      <c r="AH276" s="38"/>
      <c r="AI276" s="38"/>
      <c r="AJ276" s="38"/>
      <c r="AK276" s="38"/>
      <c r="AL276" s="38"/>
      <c r="AM276" s="38"/>
      <c r="AN276" s="38"/>
      <c r="AO276" s="38"/>
      <c r="AP276" s="38"/>
      <c r="AQ276" s="38"/>
    </row>
    <row r="277" ht="12.75" customHeight="1">
      <c r="A277" s="23" t="s">
        <v>31</v>
      </c>
      <c r="B277" s="40">
        <v>2024.0</v>
      </c>
      <c r="C277" s="83">
        <f t="shared" ref="C277:V277" si="334">SUM(C265:C276)</f>
        <v>2</v>
      </c>
      <c r="D277" s="83">
        <f t="shared" si="334"/>
        <v>526732</v>
      </c>
      <c r="E277" s="83">
        <f t="shared" si="334"/>
        <v>24</v>
      </c>
      <c r="F277" s="42">
        <f t="shared" si="334"/>
        <v>27364793</v>
      </c>
      <c r="G277" s="83">
        <f t="shared" si="334"/>
        <v>155</v>
      </c>
      <c r="H277" s="42">
        <f t="shared" si="334"/>
        <v>258382718</v>
      </c>
      <c r="I277" s="83">
        <f t="shared" si="334"/>
        <v>76</v>
      </c>
      <c r="J277" s="42">
        <f t="shared" si="334"/>
        <v>634122536</v>
      </c>
      <c r="K277" s="83">
        <f t="shared" si="334"/>
        <v>2</v>
      </c>
      <c r="L277" s="42">
        <f t="shared" si="334"/>
        <v>10250000</v>
      </c>
      <c r="M277" s="83">
        <f t="shared" si="334"/>
        <v>12</v>
      </c>
      <c r="N277" s="42">
        <f t="shared" si="334"/>
        <v>3048121</v>
      </c>
      <c r="O277" s="83">
        <f t="shared" si="334"/>
        <v>0</v>
      </c>
      <c r="P277" s="42">
        <f t="shared" si="334"/>
        <v>0</v>
      </c>
      <c r="Q277" s="83">
        <f t="shared" si="334"/>
        <v>2</v>
      </c>
      <c r="R277" s="42">
        <f t="shared" si="334"/>
        <v>0</v>
      </c>
      <c r="S277" s="83">
        <f t="shared" si="334"/>
        <v>14</v>
      </c>
      <c r="T277" s="45">
        <f t="shared" si="334"/>
        <v>112287695</v>
      </c>
      <c r="U277" s="46">
        <f t="shared" si="334"/>
        <v>287</v>
      </c>
      <c r="V277" s="47">
        <f t="shared" si="334"/>
        <v>1045982595</v>
      </c>
      <c r="W277" s="54">
        <f>U277-'Non-Residential - New Const'!U264</f>
        <v>6</v>
      </c>
      <c r="X277" s="55">
        <f>W277/'Non-Residential - New Const'!U264</f>
        <v>0.02135231317</v>
      </c>
      <c r="Y277" s="56">
        <f>V277-'Non-Residential - New Const'!V264</f>
        <v>253952483.2</v>
      </c>
      <c r="Z277" s="55">
        <f>Y277/'Non-Residential - New Const'!V264</f>
        <v>0.3206348843</v>
      </c>
      <c r="AA277" s="56">
        <f t="shared" ref="AA277:AA278" si="336">Y277</f>
        <v>253952483.2</v>
      </c>
      <c r="AB277" s="38"/>
      <c r="AC277" s="38"/>
      <c r="AD277" s="38"/>
      <c r="AE277" s="38"/>
      <c r="AF277" s="38"/>
      <c r="AG277" s="38"/>
      <c r="AH277" s="38"/>
      <c r="AI277" s="38"/>
      <c r="AJ277" s="38"/>
      <c r="AK277" s="38"/>
      <c r="AL277" s="38"/>
      <c r="AM277" s="38"/>
      <c r="AN277" s="38"/>
      <c r="AO277" s="38"/>
      <c r="AP277" s="38"/>
      <c r="AQ277" s="38"/>
    </row>
    <row r="278" ht="12.75" customHeight="1">
      <c r="A278" s="15" t="s">
        <v>19</v>
      </c>
      <c r="B278" s="24">
        <v>2025.0</v>
      </c>
      <c r="C278" s="26">
        <v>0.0</v>
      </c>
      <c r="D278" s="85">
        <v>0.0</v>
      </c>
      <c r="E278" s="26">
        <v>0.0</v>
      </c>
      <c r="F278" s="26">
        <v>0.0</v>
      </c>
      <c r="G278" s="26">
        <v>12.0</v>
      </c>
      <c r="H278" s="26">
        <v>6583911.0</v>
      </c>
      <c r="I278" s="26">
        <v>4.0</v>
      </c>
      <c r="J278" s="26">
        <v>2064300.0</v>
      </c>
      <c r="K278" s="26">
        <v>0.0</v>
      </c>
      <c r="L278" s="26">
        <v>0.0</v>
      </c>
      <c r="M278" s="26">
        <v>0.0</v>
      </c>
      <c r="N278" s="26">
        <v>0.0</v>
      </c>
      <c r="O278" s="26">
        <v>0.0</v>
      </c>
      <c r="P278" s="26">
        <v>0.0</v>
      </c>
      <c r="Q278" s="26">
        <v>0.0</v>
      </c>
      <c r="R278" s="26">
        <v>0.0</v>
      </c>
      <c r="S278" s="26">
        <v>1.0</v>
      </c>
      <c r="T278" s="26">
        <v>4774393.0</v>
      </c>
      <c r="U278" s="30">
        <f t="shared" ref="U278:V278" si="335">SUM(C278+G278+I278+K278+M278+O278+Q278+S278+E278)</f>
        <v>17</v>
      </c>
      <c r="V278" s="31">
        <f t="shared" si="335"/>
        <v>13422604</v>
      </c>
      <c r="W278" s="51">
        <f>U278-'Non-Residential - New Const'!U265</f>
        <v>4</v>
      </c>
      <c r="X278" s="52">
        <f>W278/'Non-Residential - New Const'!U265</f>
        <v>0.3076923077</v>
      </c>
      <c r="Y278" s="53">
        <f>V278-'Non-Residential - New Const'!V265</f>
        <v>-151403529</v>
      </c>
      <c r="Z278" s="52">
        <f>Y278/'Non-Residential - New Const'!V265</f>
        <v>-0.9185650737</v>
      </c>
      <c r="AA278" s="53">
        <f t="shared" si="336"/>
        <v>-151403529</v>
      </c>
      <c r="AB278" s="38"/>
      <c r="AC278" s="37">
        <f t="array" ref="AC278:AN279">TRANSPOSE(U278:V289)</f>
        <v>17</v>
      </c>
      <c r="AD278" s="37">
        <v>17.0</v>
      </c>
      <c r="AE278" s="37">
        <v>20.0</v>
      </c>
      <c r="AF278" s="37">
        <v>0.0</v>
      </c>
      <c r="AG278" s="37">
        <v>0.0</v>
      </c>
      <c r="AH278" s="37">
        <v>0.0</v>
      </c>
      <c r="AI278" s="37">
        <v>0.0</v>
      </c>
      <c r="AJ278" s="37">
        <v>0.0</v>
      </c>
      <c r="AK278" s="37">
        <v>0.0</v>
      </c>
      <c r="AL278" s="37">
        <v>0.0</v>
      </c>
      <c r="AM278" s="37">
        <v>0.0</v>
      </c>
      <c r="AN278" s="37">
        <v>0.0</v>
      </c>
      <c r="AO278" s="38"/>
      <c r="AP278" s="38"/>
      <c r="AQ278" s="38"/>
    </row>
    <row r="279" ht="12.75" customHeight="1">
      <c r="A279" s="15" t="s">
        <v>20</v>
      </c>
      <c r="B279" s="24">
        <v>2025.0</v>
      </c>
      <c r="C279" s="25">
        <v>0.0</v>
      </c>
      <c r="D279" s="86">
        <v>0.0</v>
      </c>
      <c r="E279" s="25">
        <v>1.0</v>
      </c>
      <c r="F279" s="25">
        <v>1086632.0</v>
      </c>
      <c r="G279" s="25">
        <v>11.0</v>
      </c>
      <c r="H279" s="25">
        <v>7072300.0</v>
      </c>
      <c r="I279" s="25">
        <v>2.0</v>
      </c>
      <c r="J279" s="25">
        <v>9636760.0</v>
      </c>
      <c r="K279" s="25">
        <v>0.0</v>
      </c>
      <c r="L279" s="25">
        <v>0.0</v>
      </c>
      <c r="M279" s="25">
        <v>1.0</v>
      </c>
      <c r="N279" s="25">
        <v>0.0</v>
      </c>
      <c r="O279" s="25">
        <v>0.0</v>
      </c>
      <c r="P279" s="25">
        <v>0.0</v>
      </c>
      <c r="Q279" s="25">
        <v>0.0</v>
      </c>
      <c r="R279" s="25">
        <v>0.0</v>
      </c>
      <c r="S279" s="25">
        <v>2.0</v>
      </c>
      <c r="T279" s="25">
        <v>1259273.0</v>
      </c>
      <c r="U279" s="30">
        <f t="shared" ref="U279:V279" si="337">SUM(C279+G279+I279+K279+M279+O279+Q279+S279+E279)</f>
        <v>17</v>
      </c>
      <c r="V279" s="31">
        <f t="shared" si="337"/>
        <v>19054965</v>
      </c>
      <c r="W279" s="51">
        <f>U279-'Non-Residential - New Const'!U266</f>
        <v>12</v>
      </c>
      <c r="X279" s="52">
        <f>W279/'Non-Residential - New Const'!U266</f>
        <v>2.4</v>
      </c>
      <c r="Y279" s="53">
        <f>V279-'Non-Residential - New Const'!V266</f>
        <v>14163413</v>
      </c>
      <c r="Z279" s="52">
        <f>Y279/'Non-Residential - New Const'!V266</f>
        <v>2.895484501</v>
      </c>
      <c r="AA279" s="53">
        <f t="shared" ref="AA279:AA289" si="339">AA278+Y279</f>
        <v>-137240116</v>
      </c>
      <c r="AB279" s="38"/>
      <c r="AC279" s="37">
        <v>1.3422604E7</v>
      </c>
      <c r="AD279" s="37">
        <v>1.9054965E7</v>
      </c>
      <c r="AE279" s="37">
        <v>3.3618430269999996E7</v>
      </c>
      <c r="AF279" s="37">
        <v>0.0</v>
      </c>
      <c r="AG279" s="37">
        <v>0.0</v>
      </c>
      <c r="AH279" s="37">
        <v>0.0</v>
      </c>
      <c r="AI279" s="37">
        <v>0.0</v>
      </c>
      <c r="AJ279" s="37">
        <v>0.0</v>
      </c>
      <c r="AK279" s="37">
        <v>0.0</v>
      </c>
      <c r="AL279" s="37">
        <v>0.0</v>
      </c>
      <c r="AM279" s="37">
        <v>0.0</v>
      </c>
      <c r="AN279" s="37">
        <v>0.0</v>
      </c>
      <c r="AO279" s="38"/>
      <c r="AP279" s="38"/>
      <c r="AQ279" s="38"/>
    </row>
    <row r="280" ht="12.75" customHeight="1">
      <c r="A280" s="15" t="s">
        <v>21</v>
      </c>
      <c r="B280" s="24">
        <v>2025.0</v>
      </c>
      <c r="C280" s="25">
        <v>0.0</v>
      </c>
      <c r="D280" s="86">
        <v>0.0</v>
      </c>
      <c r="E280" s="25">
        <v>3.0</v>
      </c>
      <c r="F280" s="25">
        <v>8900000.0</v>
      </c>
      <c r="G280" s="25">
        <v>9.0</v>
      </c>
      <c r="H280" s="25">
        <v>9906707.27</v>
      </c>
      <c r="I280" s="25">
        <v>3.0</v>
      </c>
      <c r="J280" s="25">
        <v>613474.0</v>
      </c>
      <c r="K280" s="25">
        <v>3.0</v>
      </c>
      <c r="L280" s="25">
        <v>1720197.0</v>
      </c>
      <c r="M280" s="25">
        <v>1.0</v>
      </c>
      <c r="N280" s="25">
        <v>378000.0</v>
      </c>
      <c r="O280" s="25">
        <v>0.0</v>
      </c>
      <c r="P280" s="25">
        <v>0.0</v>
      </c>
      <c r="Q280" s="25">
        <v>0.0</v>
      </c>
      <c r="R280" s="25">
        <v>0.0</v>
      </c>
      <c r="S280" s="25">
        <v>1.0</v>
      </c>
      <c r="T280" s="25">
        <v>1.2100052E7</v>
      </c>
      <c r="U280" s="30">
        <f t="shared" ref="U280:V280" si="338">SUM(C280+G280+I280+K280+M280+O280+Q280+S280+E280)</f>
        <v>20</v>
      </c>
      <c r="V280" s="31">
        <f t="shared" si="338"/>
        <v>33618430.27</v>
      </c>
      <c r="W280" s="51">
        <f>U280-'Non-Residential - New Const'!U267</f>
        <v>2</v>
      </c>
      <c r="X280" s="52">
        <f>W280/'Non-Residential - New Const'!U267</f>
        <v>0.1111111111</v>
      </c>
      <c r="Y280" s="53">
        <f>V280-'Non-Residential - New Const'!V267</f>
        <v>18526216.27</v>
      </c>
      <c r="Z280" s="52">
        <f>Y280/'Non-Residential - New Const'!V267</f>
        <v>1.227534692</v>
      </c>
      <c r="AA280" s="53">
        <f t="shared" si="339"/>
        <v>-118713899.7</v>
      </c>
      <c r="AB280" s="38"/>
      <c r="AC280" s="15">
        <f t="shared" ref="AC280:AN280" si="340">AC279/$AC$138</f>
        <v>13.422604</v>
      </c>
      <c r="AD280" s="15">
        <f t="shared" si="340"/>
        <v>19.054965</v>
      </c>
      <c r="AE280" s="15">
        <f t="shared" si="340"/>
        <v>33.61843027</v>
      </c>
      <c r="AF280" s="15">
        <f t="shared" si="340"/>
        <v>0</v>
      </c>
      <c r="AG280" s="15">
        <f t="shared" si="340"/>
        <v>0</v>
      </c>
      <c r="AH280" s="15">
        <f t="shared" si="340"/>
        <v>0</v>
      </c>
      <c r="AI280" s="15">
        <f t="shared" si="340"/>
        <v>0</v>
      </c>
      <c r="AJ280" s="15">
        <f t="shared" si="340"/>
        <v>0</v>
      </c>
      <c r="AK280" s="15">
        <f t="shared" si="340"/>
        <v>0</v>
      </c>
      <c r="AL280" s="15">
        <f t="shared" si="340"/>
        <v>0</v>
      </c>
      <c r="AM280" s="15">
        <f t="shared" si="340"/>
        <v>0</v>
      </c>
      <c r="AN280" s="15">
        <f t="shared" si="340"/>
        <v>0</v>
      </c>
      <c r="AO280" s="38"/>
      <c r="AP280" s="38"/>
      <c r="AQ280" s="38"/>
    </row>
    <row r="281" ht="12.75" customHeight="1">
      <c r="A281" s="15" t="s">
        <v>22</v>
      </c>
      <c r="B281" s="24">
        <v>2025.0</v>
      </c>
      <c r="C281" s="25">
        <v>0.0</v>
      </c>
      <c r="D281" s="86">
        <v>0.0</v>
      </c>
      <c r="E281" s="25">
        <v>0.0</v>
      </c>
      <c r="F281" s="25">
        <v>0.0</v>
      </c>
      <c r="G281" s="25">
        <v>0.0</v>
      </c>
      <c r="H281" s="25">
        <v>0.0</v>
      </c>
      <c r="I281" s="25">
        <v>0.0</v>
      </c>
      <c r="J281" s="25">
        <v>0.0</v>
      </c>
      <c r="K281" s="25">
        <v>0.0</v>
      </c>
      <c r="L281" s="25">
        <v>0.0</v>
      </c>
      <c r="M281" s="25">
        <v>0.0</v>
      </c>
      <c r="N281" s="25">
        <v>0.0</v>
      </c>
      <c r="O281" s="25">
        <v>0.0</v>
      </c>
      <c r="P281" s="25">
        <v>0.0</v>
      </c>
      <c r="Q281" s="25">
        <v>0.0</v>
      </c>
      <c r="R281" s="25">
        <v>0.0</v>
      </c>
      <c r="S281" s="25">
        <v>0.0</v>
      </c>
      <c r="T281" s="25">
        <v>0.0</v>
      </c>
      <c r="U281" s="30">
        <f t="shared" ref="U281:V281" si="341">SUM(C281+G281+I281+K281+M281+O281+Q281+S281+E281)</f>
        <v>0</v>
      </c>
      <c r="V281" s="31">
        <f t="shared" si="341"/>
        <v>0</v>
      </c>
      <c r="W281" s="51">
        <f>U281-'Non-Residential - New Const'!U268</f>
        <v>-41</v>
      </c>
      <c r="X281" s="52">
        <f>W281/'Non-Residential - New Const'!U268</f>
        <v>-1</v>
      </c>
      <c r="Y281" s="53">
        <f>V281-'Non-Residential - New Const'!V268</f>
        <v>-39828072</v>
      </c>
      <c r="Z281" s="52">
        <f>Y281/'Non-Residential - New Const'!V268</f>
        <v>-1</v>
      </c>
      <c r="AA281" s="53">
        <f t="shared" si="339"/>
        <v>-158541971.7</v>
      </c>
      <c r="AB281" s="38"/>
      <c r="AC281" s="38"/>
      <c r="AD281" s="38"/>
      <c r="AE281" s="38"/>
      <c r="AF281" s="38"/>
      <c r="AG281" s="38"/>
      <c r="AH281" s="38"/>
      <c r="AI281" s="38"/>
      <c r="AJ281" s="38"/>
      <c r="AK281" s="38"/>
      <c r="AL281" s="38"/>
      <c r="AM281" s="38"/>
      <c r="AN281" s="38"/>
      <c r="AO281" s="38"/>
      <c r="AP281" s="38"/>
      <c r="AQ281" s="38"/>
    </row>
    <row r="282" ht="12.75" customHeight="1">
      <c r="A282" s="15" t="s">
        <v>23</v>
      </c>
      <c r="B282" s="24">
        <v>2025.0</v>
      </c>
      <c r="C282" s="25">
        <v>0.0</v>
      </c>
      <c r="D282" s="86">
        <v>0.0</v>
      </c>
      <c r="E282" s="25">
        <v>0.0</v>
      </c>
      <c r="F282" s="25">
        <v>0.0</v>
      </c>
      <c r="G282" s="25">
        <v>0.0</v>
      </c>
      <c r="H282" s="25">
        <v>0.0</v>
      </c>
      <c r="I282" s="25">
        <v>0.0</v>
      </c>
      <c r="J282" s="25">
        <v>0.0</v>
      </c>
      <c r="K282" s="25">
        <v>0.0</v>
      </c>
      <c r="L282" s="25">
        <v>0.0</v>
      </c>
      <c r="M282" s="25">
        <v>0.0</v>
      </c>
      <c r="N282" s="25">
        <v>0.0</v>
      </c>
      <c r="O282" s="25">
        <v>0.0</v>
      </c>
      <c r="P282" s="25">
        <v>0.0</v>
      </c>
      <c r="Q282" s="25">
        <v>0.0</v>
      </c>
      <c r="R282" s="25">
        <v>0.0</v>
      </c>
      <c r="S282" s="25">
        <v>0.0</v>
      </c>
      <c r="T282" s="25">
        <v>0.0</v>
      </c>
      <c r="U282" s="30">
        <f t="shared" ref="U282:V282" si="342">SUM(C282+G282+I282+K282+M282+O282+Q282+S282+E282)</f>
        <v>0</v>
      </c>
      <c r="V282" s="31">
        <f t="shared" si="342"/>
        <v>0</v>
      </c>
      <c r="W282" s="51">
        <f>U282-'Non-Residential - New Const'!U269</f>
        <v>-31</v>
      </c>
      <c r="X282" s="52">
        <f>W282/'Non-Residential - New Const'!U269</f>
        <v>-1</v>
      </c>
      <c r="Y282" s="53">
        <f>V282-'Non-Residential - New Const'!V269</f>
        <v>-38196085</v>
      </c>
      <c r="Z282" s="52">
        <f>Y282/'Non-Residential - New Const'!V269</f>
        <v>-1</v>
      </c>
      <c r="AA282" s="53">
        <f t="shared" si="339"/>
        <v>-196738056.7</v>
      </c>
      <c r="AB282" s="38"/>
      <c r="AC282" s="38"/>
      <c r="AD282" s="38"/>
      <c r="AE282" s="38"/>
      <c r="AF282" s="38"/>
      <c r="AG282" s="38"/>
      <c r="AH282" s="38"/>
      <c r="AI282" s="38"/>
      <c r="AJ282" s="38"/>
      <c r="AK282" s="38"/>
      <c r="AL282" s="38"/>
      <c r="AM282" s="38"/>
      <c r="AN282" s="38"/>
      <c r="AO282" s="38"/>
      <c r="AP282" s="38"/>
      <c r="AQ282" s="38"/>
    </row>
    <row r="283" ht="12.75" customHeight="1">
      <c r="A283" s="15" t="s">
        <v>32</v>
      </c>
      <c r="B283" s="24">
        <v>2025.0</v>
      </c>
      <c r="C283" s="25">
        <v>0.0</v>
      </c>
      <c r="D283" s="86">
        <v>0.0</v>
      </c>
      <c r="E283" s="25">
        <v>0.0</v>
      </c>
      <c r="F283" s="25">
        <v>0.0</v>
      </c>
      <c r="G283" s="25">
        <v>0.0</v>
      </c>
      <c r="H283" s="25">
        <v>0.0</v>
      </c>
      <c r="I283" s="25">
        <v>0.0</v>
      </c>
      <c r="J283" s="25">
        <v>0.0</v>
      </c>
      <c r="K283" s="25">
        <v>0.0</v>
      </c>
      <c r="L283" s="25">
        <v>0.0</v>
      </c>
      <c r="M283" s="25">
        <v>0.0</v>
      </c>
      <c r="N283" s="25">
        <v>0.0</v>
      </c>
      <c r="O283" s="25">
        <v>0.0</v>
      </c>
      <c r="P283" s="25">
        <v>0.0</v>
      </c>
      <c r="Q283" s="25">
        <v>0.0</v>
      </c>
      <c r="R283" s="25">
        <v>0.0</v>
      </c>
      <c r="S283" s="25">
        <v>0.0</v>
      </c>
      <c r="T283" s="25">
        <v>0.0</v>
      </c>
      <c r="U283" s="30">
        <f t="shared" ref="U283:V283" si="343">SUM(C283+G283+I283+K283+M283+O283+Q283+S283+E283)</f>
        <v>0</v>
      </c>
      <c r="V283" s="31">
        <f t="shared" si="343"/>
        <v>0</v>
      </c>
      <c r="W283" s="51">
        <f>U283-'Non-Residential - New Const'!U270</f>
        <v>-25</v>
      </c>
      <c r="X283" s="52">
        <f>W283/'Non-Residential - New Const'!U270</f>
        <v>-1</v>
      </c>
      <c r="Y283" s="53">
        <f>V283-'Non-Residential - New Const'!V270</f>
        <v>-30257843</v>
      </c>
      <c r="Z283" s="52">
        <f>Y283/'Non-Residential - New Const'!V270</f>
        <v>-1</v>
      </c>
      <c r="AA283" s="53">
        <f t="shared" si="339"/>
        <v>-226995899.7</v>
      </c>
      <c r="AB283" s="38"/>
      <c r="AC283" s="38"/>
      <c r="AD283" s="38"/>
      <c r="AE283" s="38"/>
      <c r="AF283" s="38"/>
      <c r="AG283" s="38"/>
      <c r="AH283" s="38"/>
      <c r="AI283" s="38"/>
      <c r="AJ283" s="38"/>
      <c r="AK283" s="38"/>
      <c r="AL283" s="38"/>
      <c r="AM283" s="38"/>
      <c r="AN283" s="38"/>
      <c r="AO283" s="38"/>
      <c r="AP283" s="38"/>
      <c r="AQ283" s="38"/>
    </row>
    <row r="284" ht="12.75" customHeight="1">
      <c r="A284" s="15" t="s">
        <v>25</v>
      </c>
      <c r="B284" s="24">
        <v>2025.0</v>
      </c>
      <c r="C284" s="25">
        <v>0.0</v>
      </c>
      <c r="D284" s="86">
        <v>0.0</v>
      </c>
      <c r="E284" s="25">
        <v>0.0</v>
      </c>
      <c r="F284" s="25">
        <v>0.0</v>
      </c>
      <c r="G284" s="25">
        <v>0.0</v>
      </c>
      <c r="H284" s="25">
        <v>0.0</v>
      </c>
      <c r="I284" s="25">
        <v>0.0</v>
      </c>
      <c r="J284" s="25">
        <v>0.0</v>
      </c>
      <c r="K284" s="25">
        <v>0.0</v>
      </c>
      <c r="L284" s="25">
        <v>0.0</v>
      </c>
      <c r="M284" s="25">
        <v>0.0</v>
      </c>
      <c r="N284" s="25">
        <v>0.0</v>
      </c>
      <c r="O284" s="25">
        <v>0.0</v>
      </c>
      <c r="P284" s="25">
        <v>0.0</v>
      </c>
      <c r="Q284" s="25">
        <v>0.0</v>
      </c>
      <c r="R284" s="25">
        <v>0.0</v>
      </c>
      <c r="S284" s="25">
        <v>0.0</v>
      </c>
      <c r="T284" s="25">
        <v>0.0</v>
      </c>
      <c r="U284" s="30">
        <f t="shared" ref="U284:V284" si="344">SUM(C284+G284+I284+K284+M284+O284+Q284+S284+E284)</f>
        <v>0</v>
      </c>
      <c r="V284" s="31">
        <f t="shared" si="344"/>
        <v>0</v>
      </c>
      <c r="W284" s="51">
        <f>U284-'Non-Residential - New Const'!U271</f>
        <v>-45</v>
      </c>
      <c r="X284" s="52">
        <f>W284/'Non-Residential - New Const'!U271</f>
        <v>-1</v>
      </c>
      <c r="Y284" s="53">
        <f>V284-'Non-Residential - New Const'!V271</f>
        <v>-81451360</v>
      </c>
      <c r="Z284" s="52">
        <f>Y284/'Non-Residential - New Const'!V271</f>
        <v>-1</v>
      </c>
      <c r="AA284" s="53">
        <f t="shared" si="339"/>
        <v>-308447259.7</v>
      </c>
      <c r="AB284" s="38"/>
      <c r="AC284" s="38"/>
      <c r="AD284" s="38"/>
      <c r="AE284" s="38"/>
      <c r="AF284" s="38"/>
      <c r="AG284" s="38"/>
      <c r="AH284" s="38"/>
      <c r="AI284" s="38"/>
      <c r="AJ284" s="38"/>
      <c r="AK284" s="38"/>
      <c r="AL284" s="38"/>
      <c r="AM284" s="38"/>
      <c r="AN284" s="38"/>
      <c r="AO284" s="38"/>
      <c r="AP284" s="38"/>
      <c r="AQ284" s="38"/>
    </row>
    <row r="285" ht="12.75" customHeight="1">
      <c r="A285" s="15" t="s">
        <v>26</v>
      </c>
      <c r="B285" s="24">
        <v>2025.0</v>
      </c>
      <c r="C285" s="25">
        <v>0.0</v>
      </c>
      <c r="D285" s="86">
        <v>0.0</v>
      </c>
      <c r="E285" s="25">
        <v>0.0</v>
      </c>
      <c r="F285" s="25">
        <v>0.0</v>
      </c>
      <c r="G285" s="25">
        <v>0.0</v>
      </c>
      <c r="H285" s="25">
        <v>0.0</v>
      </c>
      <c r="I285" s="25">
        <v>0.0</v>
      </c>
      <c r="J285" s="25">
        <v>0.0</v>
      </c>
      <c r="K285" s="25">
        <v>0.0</v>
      </c>
      <c r="L285" s="25">
        <v>0.0</v>
      </c>
      <c r="M285" s="25">
        <v>0.0</v>
      </c>
      <c r="N285" s="25">
        <v>0.0</v>
      </c>
      <c r="O285" s="25">
        <v>0.0</v>
      </c>
      <c r="P285" s="25">
        <v>0.0</v>
      </c>
      <c r="Q285" s="25">
        <v>0.0</v>
      </c>
      <c r="R285" s="25">
        <v>0.0</v>
      </c>
      <c r="S285" s="25">
        <v>0.0</v>
      </c>
      <c r="T285" s="25">
        <v>0.0</v>
      </c>
      <c r="U285" s="30">
        <f t="shared" ref="U285:V285" si="345">SUM(C285+G285+I285+K285+M285+O285+Q285+S285+E285)</f>
        <v>0</v>
      </c>
      <c r="V285" s="31">
        <f t="shared" si="345"/>
        <v>0</v>
      </c>
      <c r="W285" s="51">
        <f>U285-'Non-Residential - New Const'!U272</f>
        <v>-24</v>
      </c>
      <c r="X285" s="52">
        <f>W285/'Non-Residential - New Const'!U272</f>
        <v>-1</v>
      </c>
      <c r="Y285" s="53">
        <f>V285-'Non-Residential - New Const'!V272</f>
        <v>-14733124</v>
      </c>
      <c r="Z285" s="52">
        <f>Y285/'Non-Residential - New Const'!V272</f>
        <v>-1</v>
      </c>
      <c r="AA285" s="53">
        <f t="shared" si="339"/>
        <v>-323180383.7</v>
      </c>
      <c r="AB285" s="38"/>
      <c r="AC285" s="38"/>
      <c r="AD285" s="38"/>
      <c r="AE285" s="38"/>
      <c r="AF285" s="38"/>
      <c r="AG285" s="38"/>
      <c r="AH285" s="38"/>
      <c r="AI285" s="38"/>
      <c r="AJ285" s="38"/>
      <c r="AK285" s="38"/>
      <c r="AL285" s="38"/>
      <c r="AM285" s="38"/>
      <c r="AN285" s="38"/>
      <c r="AO285" s="38"/>
      <c r="AP285" s="38"/>
      <c r="AQ285" s="38"/>
    </row>
    <row r="286" ht="12.75" customHeight="1">
      <c r="A286" s="15" t="s">
        <v>27</v>
      </c>
      <c r="B286" s="24">
        <v>2025.0</v>
      </c>
      <c r="C286" s="25">
        <v>0.0</v>
      </c>
      <c r="D286" s="86">
        <v>0.0</v>
      </c>
      <c r="E286" s="25">
        <v>0.0</v>
      </c>
      <c r="F286" s="25">
        <v>0.0</v>
      </c>
      <c r="G286" s="25">
        <v>0.0</v>
      </c>
      <c r="H286" s="25">
        <v>0.0</v>
      </c>
      <c r="I286" s="25">
        <v>0.0</v>
      </c>
      <c r="J286" s="25">
        <v>0.0</v>
      </c>
      <c r="K286" s="25">
        <v>0.0</v>
      </c>
      <c r="L286" s="25">
        <v>0.0</v>
      </c>
      <c r="M286" s="25">
        <v>0.0</v>
      </c>
      <c r="N286" s="25">
        <v>0.0</v>
      </c>
      <c r="O286" s="25">
        <v>0.0</v>
      </c>
      <c r="P286" s="25">
        <v>0.0</v>
      </c>
      <c r="Q286" s="25">
        <v>0.0</v>
      </c>
      <c r="R286" s="25">
        <v>0.0</v>
      </c>
      <c r="S286" s="25">
        <v>0.0</v>
      </c>
      <c r="T286" s="25">
        <v>0.0</v>
      </c>
      <c r="U286" s="30">
        <f t="shared" ref="U286:V286" si="346">SUM(C286+G286+I286+K286+M286+O286+Q286+S286+E286)</f>
        <v>0</v>
      </c>
      <c r="V286" s="31">
        <f t="shared" si="346"/>
        <v>0</v>
      </c>
      <c r="W286" s="51">
        <f>U286-'Non-Residential - New Const'!U273</f>
        <v>-27</v>
      </c>
      <c r="X286" s="52">
        <f>W286/'Non-Residential - New Const'!U273</f>
        <v>-1</v>
      </c>
      <c r="Y286" s="53">
        <f>V286-'Non-Residential - New Const'!V273</f>
        <v>-51866039</v>
      </c>
      <c r="Z286" s="52">
        <f>Y286/'Non-Residential - New Const'!V273</f>
        <v>-1</v>
      </c>
      <c r="AA286" s="53">
        <f t="shared" si="339"/>
        <v>-375046422.7</v>
      </c>
      <c r="AB286" s="38"/>
      <c r="AC286" s="38"/>
      <c r="AD286" s="38"/>
      <c r="AE286" s="38"/>
      <c r="AF286" s="38"/>
      <c r="AG286" s="38"/>
      <c r="AH286" s="38"/>
      <c r="AI286" s="38"/>
      <c r="AJ286" s="38"/>
      <c r="AK286" s="38"/>
      <c r="AL286" s="38"/>
      <c r="AM286" s="38"/>
      <c r="AN286" s="38"/>
      <c r="AO286" s="38"/>
      <c r="AP286" s="38"/>
      <c r="AQ286" s="38"/>
    </row>
    <row r="287" ht="12.75" customHeight="1">
      <c r="A287" s="15" t="s">
        <v>28</v>
      </c>
      <c r="B287" s="24">
        <v>2025.0</v>
      </c>
      <c r="C287" s="25">
        <v>0.0</v>
      </c>
      <c r="D287" s="86">
        <v>0.0</v>
      </c>
      <c r="E287" s="25">
        <v>0.0</v>
      </c>
      <c r="F287" s="25">
        <v>0.0</v>
      </c>
      <c r="G287" s="25">
        <v>0.0</v>
      </c>
      <c r="H287" s="25">
        <v>0.0</v>
      </c>
      <c r="I287" s="25">
        <v>0.0</v>
      </c>
      <c r="J287" s="25">
        <v>0.0</v>
      </c>
      <c r="K287" s="25">
        <v>0.0</v>
      </c>
      <c r="L287" s="25">
        <v>0.0</v>
      </c>
      <c r="M287" s="25">
        <v>0.0</v>
      </c>
      <c r="N287" s="25">
        <v>0.0</v>
      </c>
      <c r="O287" s="25">
        <v>0.0</v>
      </c>
      <c r="P287" s="25">
        <v>0.0</v>
      </c>
      <c r="Q287" s="25">
        <v>0.0</v>
      </c>
      <c r="R287" s="25">
        <v>0.0</v>
      </c>
      <c r="S287" s="25">
        <v>0.0</v>
      </c>
      <c r="T287" s="25">
        <v>0.0</v>
      </c>
      <c r="U287" s="30">
        <f t="shared" ref="U287:V287" si="347">SUM(C287+G287+I287+K287+M287+O287+Q287+S287+E287)</f>
        <v>0</v>
      </c>
      <c r="V287" s="31">
        <f t="shared" si="347"/>
        <v>0</v>
      </c>
      <c r="W287" s="51">
        <f>U287-'Non-Residential - New Const'!U274</f>
        <v>-20</v>
      </c>
      <c r="X287" s="52">
        <f>W287/'Non-Residential - New Const'!U274</f>
        <v>-1</v>
      </c>
      <c r="Y287" s="53">
        <f>V287-'Non-Residential - New Const'!V274</f>
        <v>-528931619</v>
      </c>
      <c r="Z287" s="52">
        <f>Y287/'Non-Residential - New Const'!V274</f>
        <v>-1</v>
      </c>
      <c r="AA287" s="53">
        <f t="shared" si="339"/>
        <v>-903978041.7</v>
      </c>
      <c r="AB287" s="38"/>
      <c r="AC287" s="38"/>
      <c r="AD287" s="38"/>
      <c r="AE287" s="38"/>
      <c r="AF287" s="38"/>
      <c r="AG287" s="38"/>
      <c r="AH287" s="38"/>
      <c r="AI287" s="38"/>
      <c r="AJ287" s="38"/>
      <c r="AK287" s="38"/>
      <c r="AL287" s="38"/>
      <c r="AM287" s="38"/>
      <c r="AN287" s="38"/>
      <c r="AO287" s="38"/>
      <c r="AP287" s="38"/>
      <c r="AQ287" s="38"/>
    </row>
    <row r="288" ht="12.75" customHeight="1">
      <c r="A288" s="15" t="s">
        <v>29</v>
      </c>
      <c r="B288" s="24">
        <v>2025.0</v>
      </c>
      <c r="C288" s="25">
        <v>0.0</v>
      </c>
      <c r="D288" s="86">
        <v>0.0</v>
      </c>
      <c r="E288" s="25">
        <v>0.0</v>
      </c>
      <c r="F288" s="25">
        <v>0.0</v>
      </c>
      <c r="G288" s="25">
        <v>0.0</v>
      </c>
      <c r="H288" s="25">
        <v>0.0</v>
      </c>
      <c r="I288" s="25">
        <v>0.0</v>
      </c>
      <c r="J288" s="25">
        <v>0.0</v>
      </c>
      <c r="K288" s="25">
        <v>0.0</v>
      </c>
      <c r="L288" s="25">
        <v>0.0</v>
      </c>
      <c r="M288" s="25">
        <v>0.0</v>
      </c>
      <c r="N288" s="25">
        <v>0.0</v>
      </c>
      <c r="O288" s="25">
        <v>0.0</v>
      </c>
      <c r="P288" s="25">
        <v>0.0</v>
      </c>
      <c r="Q288" s="25">
        <v>0.0</v>
      </c>
      <c r="R288" s="25">
        <v>0.0</v>
      </c>
      <c r="S288" s="25">
        <v>0.0</v>
      </c>
      <c r="T288" s="25">
        <v>0.0</v>
      </c>
      <c r="U288" s="30">
        <f t="shared" ref="U288:V288" si="348">SUM(C288+G288+I288+K288+M288+O288+Q288+S288+E288)</f>
        <v>0</v>
      </c>
      <c r="V288" s="31">
        <f t="shared" si="348"/>
        <v>0</v>
      </c>
      <c r="W288" s="51">
        <f>U288-'Non-Residential - New Const'!U275</f>
        <v>-22</v>
      </c>
      <c r="X288" s="52">
        <f>W288/'Non-Residential - New Const'!U275</f>
        <v>-1</v>
      </c>
      <c r="Y288" s="53">
        <f>V288-'Non-Residential - New Const'!V275</f>
        <v>-27609587</v>
      </c>
      <c r="Z288" s="52">
        <f>Y288/'Non-Residential - New Const'!V275</f>
        <v>-1</v>
      </c>
      <c r="AA288" s="53">
        <f t="shared" si="339"/>
        <v>-931587628.7</v>
      </c>
      <c r="AB288" s="38"/>
      <c r="AC288" s="38"/>
      <c r="AD288" s="38"/>
      <c r="AE288" s="38"/>
      <c r="AF288" s="38"/>
      <c r="AG288" s="38"/>
      <c r="AH288" s="38"/>
      <c r="AI288" s="38"/>
      <c r="AJ288" s="38"/>
      <c r="AK288" s="38"/>
      <c r="AL288" s="38"/>
      <c r="AM288" s="38"/>
      <c r="AN288" s="38"/>
      <c r="AO288" s="38"/>
      <c r="AP288" s="38"/>
      <c r="AQ288" s="38"/>
    </row>
    <row r="289" ht="12.75" customHeight="1">
      <c r="A289" s="15" t="s">
        <v>30</v>
      </c>
      <c r="B289" s="24">
        <v>2025.0</v>
      </c>
      <c r="C289" s="25">
        <v>0.0</v>
      </c>
      <c r="D289" s="86">
        <v>0.0</v>
      </c>
      <c r="E289" s="25">
        <v>0.0</v>
      </c>
      <c r="F289" s="25">
        <v>0.0</v>
      </c>
      <c r="G289" s="25">
        <v>0.0</v>
      </c>
      <c r="H289" s="25">
        <v>0.0</v>
      </c>
      <c r="I289" s="25">
        <v>0.0</v>
      </c>
      <c r="J289" s="25">
        <v>0.0</v>
      </c>
      <c r="K289" s="164">
        <v>0.0</v>
      </c>
      <c r="L289" s="25">
        <v>0.0</v>
      </c>
      <c r="M289" s="25">
        <v>0.0</v>
      </c>
      <c r="N289" s="25">
        <v>0.0</v>
      </c>
      <c r="O289" s="25">
        <v>0.0</v>
      </c>
      <c r="P289" s="25">
        <v>0.0</v>
      </c>
      <c r="Q289" s="25">
        <v>0.0</v>
      </c>
      <c r="R289" s="25">
        <v>0.0</v>
      </c>
      <c r="S289" s="25">
        <v>0.0</v>
      </c>
      <c r="T289" s="25">
        <v>0.0</v>
      </c>
      <c r="U289" s="30">
        <f t="shared" ref="U289:V289" si="349">SUM(C289+G289+I289+K289+M289+O289+Q289+S289+E289)</f>
        <v>0</v>
      </c>
      <c r="V289" s="31">
        <f t="shared" si="349"/>
        <v>0</v>
      </c>
      <c r="W289" s="51">
        <f>U289-'Non-Residential - New Const'!U276</f>
        <v>-16</v>
      </c>
      <c r="X289" s="52">
        <f>W289/'Non-Residential - New Const'!U276</f>
        <v>-1</v>
      </c>
      <c r="Y289" s="53">
        <f>V289-'Non-Residential - New Const'!V276</f>
        <v>-48298967</v>
      </c>
      <c r="Z289" s="52">
        <f>Y289/'Non-Residential - New Const'!V276</f>
        <v>-1</v>
      </c>
      <c r="AA289" s="53">
        <f t="shared" si="339"/>
        <v>-979886595.7</v>
      </c>
      <c r="AB289" s="38"/>
      <c r="AC289" s="38"/>
      <c r="AD289" s="38"/>
      <c r="AE289" s="38"/>
      <c r="AF289" s="38"/>
      <c r="AG289" s="38"/>
      <c r="AH289" s="38"/>
      <c r="AI289" s="38"/>
      <c r="AJ289" s="38"/>
      <c r="AK289" s="38"/>
      <c r="AL289" s="38"/>
      <c r="AM289" s="38"/>
      <c r="AN289" s="38"/>
      <c r="AO289" s="38"/>
      <c r="AP289" s="38"/>
      <c r="AQ289" s="38"/>
    </row>
    <row r="290" ht="12.75" customHeight="1">
      <c r="A290" s="23" t="s">
        <v>31</v>
      </c>
      <c r="B290" s="71">
        <v>2025.0</v>
      </c>
      <c r="C290" s="83">
        <f t="shared" ref="C290:V290" si="350">SUM(C278:C289)</f>
        <v>0</v>
      </c>
      <c r="D290" s="83">
        <f t="shared" si="350"/>
        <v>0</v>
      </c>
      <c r="E290" s="83">
        <f t="shared" si="350"/>
        <v>4</v>
      </c>
      <c r="F290" s="42">
        <f t="shared" si="350"/>
        <v>9986632</v>
      </c>
      <c r="G290" s="83">
        <f t="shared" si="350"/>
        <v>32</v>
      </c>
      <c r="H290" s="42">
        <f t="shared" si="350"/>
        <v>23562918.27</v>
      </c>
      <c r="I290" s="83">
        <f t="shared" si="350"/>
        <v>9</v>
      </c>
      <c r="J290" s="42">
        <f t="shared" si="350"/>
        <v>12314534</v>
      </c>
      <c r="K290" s="83">
        <f t="shared" si="350"/>
        <v>3</v>
      </c>
      <c r="L290" s="42">
        <f t="shared" si="350"/>
        <v>1720197</v>
      </c>
      <c r="M290" s="83">
        <f t="shared" si="350"/>
        <v>2</v>
      </c>
      <c r="N290" s="42">
        <f t="shared" si="350"/>
        <v>378000</v>
      </c>
      <c r="O290" s="83">
        <f t="shared" si="350"/>
        <v>0</v>
      </c>
      <c r="P290" s="42">
        <f t="shared" si="350"/>
        <v>0</v>
      </c>
      <c r="Q290" s="83">
        <f t="shared" si="350"/>
        <v>0</v>
      </c>
      <c r="R290" s="42">
        <f t="shared" si="350"/>
        <v>0</v>
      </c>
      <c r="S290" s="83">
        <f t="shared" si="350"/>
        <v>4</v>
      </c>
      <c r="T290" s="45">
        <f t="shared" si="350"/>
        <v>18133718</v>
      </c>
      <c r="U290" s="46">
        <f t="shared" si="350"/>
        <v>54</v>
      </c>
      <c r="V290" s="47">
        <f t="shared" si="350"/>
        <v>66095999.27</v>
      </c>
      <c r="W290" s="54">
        <f>U290-'Non-Residential - New Const'!U277</f>
        <v>-233</v>
      </c>
      <c r="X290" s="55">
        <f>W290/'Non-Residential - New Const'!U277</f>
        <v>-0.8118466899</v>
      </c>
      <c r="Y290" s="56">
        <f>V290-'Non-Residential - New Const'!V277</f>
        <v>-979886595.7</v>
      </c>
      <c r="Z290" s="55">
        <f>Y290/'Non-Residential - New Const'!V277</f>
        <v>-0.9368096567</v>
      </c>
      <c r="AA290" s="56">
        <f>Y290</f>
        <v>-979886595.7</v>
      </c>
      <c r="AB290" s="38"/>
      <c r="AC290" s="38"/>
      <c r="AD290" s="38"/>
      <c r="AE290" s="38"/>
      <c r="AF290" s="38"/>
      <c r="AG290" s="38"/>
      <c r="AH290" s="38"/>
      <c r="AI290" s="38"/>
      <c r="AJ290" s="38"/>
      <c r="AK290" s="38"/>
      <c r="AL290" s="38"/>
      <c r="AM290" s="38"/>
      <c r="AN290" s="38"/>
      <c r="AO290" s="38"/>
      <c r="AP290" s="38"/>
      <c r="AQ290" s="38"/>
    </row>
    <row r="291" ht="12.75" customHeight="1">
      <c r="A291" s="165" t="s">
        <v>41</v>
      </c>
      <c r="B291" s="165"/>
      <c r="C291" s="165"/>
      <c r="D291" s="165"/>
      <c r="E291" s="165"/>
      <c r="F291" s="165"/>
      <c r="G291" s="165"/>
      <c r="H291" s="165"/>
      <c r="I291" s="165"/>
      <c r="J291" s="165"/>
      <c r="K291" s="165"/>
      <c r="L291" s="165"/>
      <c r="M291" s="165"/>
      <c r="N291" s="165"/>
      <c r="O291" s="165"/>
      <c r="P291" s="75"/>
      <c r="Q291" s="75"/>
      <c r="R291" s="75"/>
      <c r="S291" s="75"/>
      <c r="T291" s="75"/>
      <c r="U291" s="75"/>
      <c r="V291" s="75"/>
      <c r="W291" s="75"/>
      <c r="X291" s="75"/>
      <c r="Y291" s="75"/>
      <c r="Z291" s="75"/>
      <c r="AA291" s="75"/>
      <c r="AB291" s="38"/>
      <c r="AC291" s="38"/>
      <c r="AD291" s="38"/>
      <c r="AE291" s="38"/>
      <c r="AF291" s="38"/>
      <c r="AG291" s="38"/>
      <c r="AH291" s="38"/>
      <c r="AI291" s="38"/>
      <c r="AJ291" s="38"/>
      <c r="AK291" s="38"/>
      <c r="AL291" s="38"/>
      <c r="AM291" s="38"/>
      <c r="AN291" s="38"/>
      <c r="AO291" s="38"/>
      <c r="AP291" s="38"/>
      <c r="AQ291" s="38"/>
    </row>
    <row r="292" ht="12.75" customHeight="1">
      <c r="A292" s="166" t="s">
        <v>52</v>
      </c>
      <c r="B292" s="73"/>
      <c r="C292" s="73"/>
      <c r="D292" s="73"/>
      <c r="E292" s="73"/>
      <c r="F292" s="73"/>
      <c r="G292" s="73"/>
      <c r="H292" s="73"/>
      <c r="I292" s="73"/>
      <c r="J292" s="73"/>
      <c r="K292" s="73"/>
      <c r="L292" s="73"/>
      <c r="M292" s="73"/>
      <c r="N292" s="73"/>
      <c r="O292" s="73"/>
      <c r="P292" s="74"/>
      <c r="Q292" s="75"/>
      <c r="R292" s="75"/>
      <c r="S292" s="75"/>
      <c r="T292" s="75"/>
      <c r="U292" s="75"/>
      <c r="V292" s="75"/>
      <c r="W292" s="75"/>
      <c r="X292" s="75"/>
      <c r="Y292" s="75"/>
      <c r="Z292" s="75"/>
      <c r="AA292" s="75"/>
      <c r="AB292" s="38"/>
      <c r="AC292" s="38"/>
      <c r="AD292" s="38"/>
      <c r="AE292" s="38"/>
      <c r="AF292" s="38"/>
      <c r="AG292" s="38"/>
      <c r="AH292" s="38"/>
      <c r="AI292" s="38"/>
      <c r="AJ292" s="38"/>
      <c r="AK292" s="38"/>
      <c r="AL292" s="38"/>
      <c r="AM292" s="38"/>
      <c r="AN292" s="38"/>
      <c r="AO292" s="38"/>
      <c r="AP292" s="38"/>
      <c r="AQ292" s="38"/>
    </row>
    <row r="293" ht="12.75" customHeight="1">
      <c r="A293" s="167"/>
      <c r="P293" s="168"/>
      <c r="Q293" s="75"/>
      <c r="R293" s="75"/>
      <c r="S293" s="75"/>
      <c r="T293" s="75"/>
      <c r="U293" s="75"/>
      <c r="V293" s="75"/>
      <c r="W293" s="75"/>
      <c r="X293" s="75"/>
      <c r="Y293" s="75"/>
      <c r="Z293" s="75"/>
      <c r="AA293" s="75"/>
      <c r="AB293" s="38"/>
      <c r="AC293" s="38"/>
      <c r="AD293" s="38"/>
      <c r="AE293" s="38"/>
      <c r="AF293" s="38"/>
      <c r="AG293" s="38"/>
      <c r="AH293" s="38"/>
      <c r="AI293" s="38"/>
      <c r="AJ293" s="38"/>
      <c r="AK293" s="38"/>
      <c r="AL293" s="38"/>
      <c r="AM293" s="38"/>
      <c r="AN293" s="38"/>
      <c r="AO293" s="38"/>
      <c r="AP293" s="38"/>
      <c r="AQ293" s="38"/>
    </row>
    <row r="294" ht="12.75" customHeight="1">
      <c r="A294" s="167"/>
      <c r="P294" s="168"/>
      <c r="Q294" s="75"/>
      <c r="R294" s="75"/>
      <c r="S294" s="75"/>
      <c r="T294" s="75"/>
      <c r="U294" s="75"/>
      <c r="V294" s="75"/>
      <c r="W294" s="75"/>
      <c r="X294" s="75"/>
      <c r="Y294" s="75"/>
      <c r="Z294" s="75"/>
      <c r="AA294" s="75"/>
      <c r="AB294" s="38"/>
      <c r="AC294" s="38"/>
      <c r="AD294" s="38"/>
      <c r="AE294" s="38"/>
      <c r="AF294" s="38"/>
      <c r="AG294" s="38"/>
      <c r="AH294" s="38"/>
      <c r="AI294" s="38"/>
      <c r="AJ294" s="38"/>
      <c r="AK294" s="38"/>
      <c r="AL294" s="38"/>
      <c r="AM294" s="38"/>
      <c r="AN294" s="38"/>
      <c r="AO294" s="38"/>
      <c r="AP294" s="38"/>
      <c r="AQ294" s="38"/>
    </row>
    <row r="295" ht="12.75" customHeight="1">
      <c r="A295" s="76"/>
      <c r="B295" s="77"/>
      <c r="C295" s="77"/>
      <c r="D295" s="77"/>
      <c r="E295" s="77"/>
      <c r="F295" s="77"/>
      <c r="G295" s="77"/>
      <c r="H295" s="77"/>
      <c r="I295" s="77"/>
      <c r="J295" s="77"/>
      <c r="K295" s="77"/>
      <c r="L295" s="77"/>
      <c r="M295" s="77"/>
      <c r="N295" s="77"/>
      <c r="O295" s="77"/>
      <c r="P295" s="78"/>
      <c r="Q295" s="75"/>
      <c r="R295" s="75"/>
      <c r="S295" s="75"/>
      <c r="T295" s="75"/>
      <c r="U295" s="75"/>
      <c r="V295" s="75"/>
      <c r="W295" s="75"/>
      <c r="X295" s="75"/>
      <c r="Y295" s="75"/>
      <c r="Z295" s="75"/>
      <c r="AA295" s="75"/>
      <c r="AB295" s="38"/>
      <c r="AC295" s="38"/>
      <c r="AD295" s="38"/>
      <c r="AE295" s="38"/>
      <c r="AF295" s="38"/>
      <c r="AG295" s="38"/>
      <c r="AH295" s="38"/>
      <c r="AI295" s="38"/>
      <c r="AJ295" s="38"/>
      <c r="AK295" s="38"/>
      <c r="AL295" s="38"/>
      <c r="AM295" s="38"/>
      <c r="AN295" s="38"/>
      <c r="AO295" s="38"/>
      <c r="AP295" s="38"/>
      <c r="AQ295" s="38"/>
    </row>
    <row r="296" ht="12.75" customHeight="1">
      <c r="A296" s="169" t="s">
        <v>53</v>
      </c>
      <c r="B296" s="169"/>
      <c r="C296" s="169"/>
      <c r="D296" s="169"/>
      <c r="E296" s="169"/>
      <c r="F296" s="169"/>
      <c r="G296" s="169"/>
      <c r="H296" s="169"/>
      <c r="I296" s="169"/>
      <c r="J296" s="169"/>
      <c r="K296" s="169"/>
      <c r="L296" s="169"/>
      <c r="M296" s="169"/>
      <c r="N296" s="169"/>
      <c r="O296" s="169"/>
      <c r="P296" s="75"/>
      <c r="Q296" s="75"/>
      <c r="R296" s="75"/>
      <c r="S296" s="75"/>
      <c r="T296" s="75"/>
      <c r="U296" s="75"/>
      <c r="V296" s="75"/>
      <c r="W296" s="75"/>
      <c r="X296" s="75"/>
      <c r="Y296" s="75"/>
      <c r="Z296" s="75"/>
      <c r="AA296" s="75"/>
      <c r="AB296" s="38"/>
      <c r="AC296" s="38"/>
      <c r="AD296" s="38"/>
      <c r="AE296" s="38"/>
      <c r="AF296" s="38"/>
      <c r="AG296" s="38"/>
      <c r="AH296" s="38"/>
      <c r="AI296" s="38"/>
      <c r="AJ296" s="38"/>
      <c r="AK296" s="38"/>
      <c r="AL296" s="38"/>
      <c r="AM296" s="38"/>
      <c r="AN296" s="38"/>
      <c r="AO296" s="38"/>
      <c r="AP296" s="38"/>
      <c r="AQ296" s="38"/>
    </row>
    <row r="297" ht="12.75" customHeight="1">
      <c r="A297" s="169"/>
      <c r="B297" s="169"/>
      <c r="C297" s="169"/>
      <c r="D297" s="169"/>
      <c r="E297" s="169"/>
      <c r="F297" s="169"/>
      <c r="G297" s="169"/>
      <c r="H297" s="169"/>
      <c r="I297" s="169"/>
      <c r="J297" s="169"/>
      <c r="K297" s="169"/>
      <c r="L297" s="169"/>
      <c r="M297" s="169"/>
      <c r="N297" s="169"/>
      <c r="O297" s="169"/>
      <c r="P297" s="75"/>
      <c r="Q297" s="75"/>
      <c r="R297" s="75"/>
      <c r="S297" s="75"/>
      <c r="T297" s="75"/>
      <c r="U297" s="75"/>
      <c r="V297" s="75"/>
      <c r="W297" s="75"/>
      <c r="X297" s="75"/>
      <c r="Y297" s="75"/>
      <c r="Z297" s="75"/>
      <c r="AA297" s="75"/>
      <c r="AB297" s="38"/>
      <c r="AC297" s="38"/>
      <c r="AD297" s="38"/>
      <c r="AE297" s="38"/>
      <c r="AF297" s="38"/>
      <c r="AG297" s="38"/>
      <c r="AH297" s="38"/>
      <c r="AI297" s="38"/>
      <c r="AJ297" s="38"/>
      <c r="AK297" s="38"/>
      <c r="AL297" s="38"/>
      <c r="AM297" s="38"/>
      <c r="AN297" s="38"/>
      <c r="AO297" s="38"/>
      <c r="AP297" s="38"/>
      <c r="AQ297" s="38"/>
    </row>
    <row r="298" ht="12.75" customHeight="1">
      <c r="A298" s="169" t="s">
        <v>54</v>
      </c>
      <c r="B298" s="169"/>
      <c r="C298" s="169"/>
      <c r="D298" s="169"/>
      <c r="E298" s="169"/>
      <c r="F298" s="169"/>
      <c r="G298" s="169"/>
      <c r="H298" s="169"/>
      <c r="I298" s="169"/>
      <c r="J298" s="169"/>
      <c r="K298" s="169"/>
      <c r="L298" s="169"/>
      <c r="M298" s="169"/>
      <c r="N298" s="169"/>
      <c r="O298" s="169"/>
      <c r="P298" s="75"/>
      <c r="Q298" s="75"/>
      <c r="R298" s="75"/>
      <c r="S298" s="75"/>
      <c r="T298" s="75"/>
      <c r="U298" s="75"/>
      <c r="V298" s="75"/>
      <c r="W298" s="75"/>
      <c r="X298" s="75"/>
      <c r="Y298" s="75"/>
      <c r="Z298" s="75"/>
      <c r="AA298" s="75"/>
      <c r="AB298" s="38"/>
      <c r="AC298" s="38"/>
      <c r="AD298" s="38"/>
      <c r="AE298" s="38"/>
      <c r="AF298" s="38"/>
      <c r="AG298" s="38"/>
      <c r="AH298" s="38"/>
      <c r="AI298" s="38"/>
      <c r="AJ298" s="38"/>
      <c r="AK298" s="38"/>
      <c r="AL298" s="38"/>
      <c r="AM298" s="38"/>
      <c r="AN298" s="38"/>
      <c r="AO298" s="38"/>
      <c r="AP298" s="38"/>
      <c r="AQ298" s="38"/>
    </row>
    <row r="299"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row>
    <row r="300"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row>
    <row r="301"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row>
    <row r="302"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row>
    <row r="30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row>
    <row r="30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row>
    <row r="305"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row>
    <row r="306"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row>
    <row r="30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row>
    <row r="308"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row>
    <row r="309"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row>
    <row r="310"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row>
    <row r="311"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row>
    <row r="312"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row>
    <row r="31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row>
    <row r="31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row>
    <row r="315"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row>
    <row r="316"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row>
    <row r="31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row>
    <row r="318"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row>
    <row r="319"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row>
    <row r="320"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row>
    <row r="321"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row>
    <row r="322"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row>
    <row r="3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row>
    <row r="32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row>
    <row r="325"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row>
    <row r="326"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row>
    <row r="3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row>
    <row r="328"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row>
    <row r="329"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row>
    <row r="330"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row>
    <row r="331"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row>
    <row r="332"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row>
    <row r="33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row>
    <row r="33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row>
    <row r="335"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row>
    <row r="336"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row>
    <row r="33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row>
    <row r="338"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row>
    <row r="339"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row>
    <row r="340"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row>
    <row r="341"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row>
    <row r="342"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row>
    <row r="34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row>
    <row r="34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row>
    <row r="345"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row>
    <row r="346"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row>
    <row r="34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row>
    <row r="348"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row>
    <row r="349"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row>
    <row r="350"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row>
    <row r="351"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row>
    <row r="352"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row>
    <row r="35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row>
    <row r="3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row>
    <row r="355"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row>
    <row r="356"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row>
    <row r="35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row>
    <row r="358"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row>
    <row r="359"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row>
    <row r="360"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row>
    <row r="361"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row>
    <row r="362"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row>
    <row r="36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row>
    <row r="36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row>
    <row r="365"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row>
    <row r="366"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row>
    <row r="36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row>
    <row r="368"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row>
    <row r="369"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row>
    <row r="370"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row>
    <row r="371"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row>
    <row r="372"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row>
    <row r="37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row>
    <row r="37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row>
    <row r="375"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row>
    <row r="376"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row>
    <row r="37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row>
    <row r="378"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row>
    <row r="379"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row>
    <row r="380"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row>
    <row r="381"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row>
    <row r="382"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row>
    <row r="38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row>
    <row r="38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row>
    <row r="385"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row>
    <row r="386"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row>
    <row r="38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row>
    <row r="388"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row>
    <row r="389"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row>
    <row r="390"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row>
    <row r="391"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row>
    <row r="392"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row>
    <row r="39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row>
    <row r="39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row>
    <row r="395"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row>
    <row r="396"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row>
    <row r="39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row>
    <row r="398"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row>
    <row r="399"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row>
    <row r="400"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row>
    <row r="401"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row>
    <row r="402"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row>
    <row r="40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row>
    <row r="40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row>
    <row r="405"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row>
    <row r="406"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row>
    <row r="40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row>
    <row r="408"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row>
    <row r="409"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row>
    <row r="410"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row>
    <row r="411"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row>
    <row r="412"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row>
    <row r="41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row>
    <row r="41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row>
    <row r="415"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row>
    <row r="416"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row>
    <row r="41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row>
    <row r="418"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row>
    <row r="419"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row>
    <row r="420"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row>
    <row r="421"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row>
    <row r="422"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row>
    <row r="4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row>
    <row r="42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row>
    <row r="425"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row>
    <row r="426"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row>
    <row r="4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row>
    <row r="428"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row>
    <row r="429"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row>
    <row r="430"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row>
    <row r="431"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row>
    <row r="432"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row>
    <row r="43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row>
    <row r="43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row>
    <row r="435"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row>
    <row r="436"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row>
    <row r="43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row>
    <row r="438"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row>
    <row r="439"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row>
    <row r="440"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row>
    <row r="441"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row>
    <row r="442"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row>
    <row r="44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row>
    <row r="44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row>
    <row r="445"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row>
    <row r="446"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row>
    <row r="44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row>
    <row r="448"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row>
    <row r="449"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row>
    <row r="450"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row>
    <row r="451"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row>
    <row r="452"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row>
    <row r="45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row>
    <row r="4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row>
    <row r="455"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row>
    <row r="456"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row>
    <row r="45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row>
    <row r="458"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row>
    <row r="459"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row>
    <row r="460"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row>
    <row r="461"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row>
    <row r="462"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row>
    <row r="46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row>
    <row r="46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row>
    <row r="465"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row>
    <row r="466"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row>
    <row r="46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row>
    <row r="468"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row>
    <row r="469"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row>
    <row r="470"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row>
    <row r="471"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row>
    <row r="472"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row>
    <row r="47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row>
    <row r="47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row>
    <row r="475"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row>
    <row r="476"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row>
    <row r="47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row>
    <row r="478"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row>
    <row r="479"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row>
    <row r="480"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row>
    <row r="481"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row>
    <row r="482"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row>
    <row r="48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row>
    <row r="48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row>
    <row r="485"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row>
    <row r="486"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row>
    <row r="48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row>
    <row r="488"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row>
    <row r="489"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row>
    <row r="490"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row>
    <row r="491"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row>
    <row r="492"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row>
    <row r="49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row>
    <row r="49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row>
    <row r="495"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row>
    <row r="496"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row>
    <row r="49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row>
    <row r="498"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row>
    <row r="499"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row>
    <row r="500"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row>
    <row r="501"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row>
    <row r="502"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row>
    <row r="50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row>
    <row r="50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row>
    <row r="505"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row>
    <row r="506"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row>
    <row r="50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row>
    <row r="508"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row>
    <row r="509"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row>
    <row r="510"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row>
    <row r="511"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row>
    <row r="512"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row>
    <row r="51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row>
    <row r="51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row>
    <row r="515"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row>
    <row r="516"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row>
    <row r="51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row>
    <row r="518"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row>
    <row r="519"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row>
    <row r="520"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row>
    <row r="521"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row>
    <row r="522"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row>
    <row r="5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row>
    <row r="52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row>
    <row r="525"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row>
    <row r="526"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row>
    <row r="5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row>
    <row r="528"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row>
    <row r="529"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row>
    <row r="530"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row>
    <row r="531"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row>
    <row r="532"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row>
    <row r="53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row>
    <row r="53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row>
    <row r="535"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row>
    <row r="536"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row>
    <row r="53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row>
    <row r="538"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row>
    <row r="539"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row>
    <row r="540"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row>
    <row r="541"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row>
    <row r="542"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row>
    <row r="54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row>
    <row r="54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row>
    <row r="545"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row>
    <row r="546"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row>
    <row r="54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row>
    <row r="548"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row>
    <row r="549"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row>
    <row r="550"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row>
    <row r="551"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row>
    <row r="552"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row>
    <row r="55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row>
    <row r="5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row>
    <row r="555"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row>
    <row r="556"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row>
    <row r="55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row>
    <row r="558"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row>
    <row r="559"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row>
    <row r="560"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row>
    <row r="561"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row>
    <row r="562"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row>
    <row r="56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row>
    <row r="56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row>
    <row r="565"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row>
    <row r="566"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row>
    <row r="56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row>
    <row r="568"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row>
    <row r="569"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row>
    <row r="570"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row>
    <row r="571"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row>
    <row r="572"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row>
    <row r="57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row>
    <row r="57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row>
    <row r="575"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row>
    <row r="576"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row>
    <row r="57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row>
    <row r="578"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row>
    <row r="579"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row>
    <row r="580"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row>
    <row r="581"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row>
    <row r="582"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row>
    <row r="58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row>
    <row r="58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row>
    <row r="585"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row>
    <row r="586"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row>
    <row r="58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row>
    <row r="588"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row>
    <row r="589"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row>
    <row r="590"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row>
    <row r="591"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row>
    <row r="592"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row>
    <row r="59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row>
    <row r="59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row>
    <row r="595"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row>
    <row r="596"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row>
    <row r="59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row>
    <row r="598"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row>
    <row r="599"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row>
    <row r="600"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row>
    <row r="601"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row>
    <row r="602"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row>
    <row r="60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row>
    <row r="60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row>
    <row r="605"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row>
    <row r="606"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row>
    <row r="60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row>
    <row r="608"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row>
    <row r="609"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row>
    <row r="610"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row>
    <row r="611"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row>
    <row r="612"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row>
    <row r="61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row>
    <row r="61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row>
    <row r="615"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row>
    <row r="616"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row>
    <row r="61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row>
    <row r="618"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row>
    <row r="619"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row>
    <row r="620"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row>
    <row r="621"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row>
    <row r="622"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row>
    <row r="6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row>
    <row r="62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row>
    <row r="625"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row>
    <row r="626"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row>
    <row r="6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row>
    <row r="628"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row>
    <row r="629"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row>
    <row r="630"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row>
    <row r="631"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row>
    <row r="632"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row>
    <row r="63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row>
    <row r="63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row>
    <row r="635"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row>
    <row r="636"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row>
    <row r="63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row>
    <row r="638"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row>
    <row r="639"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row>
    <row r="640"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row>
    <row r="641"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row>
    <row r="642"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row>
    <row r="64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row>
    <row r="64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row>
    <row r="645"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row>
    <row r="646"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row>
    <row r="64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row>
    <row r="648"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row>
    <row r="649"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row>
    <row r="650"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row>
    <row r="651"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row>
    <row r="652"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row>
    <row r="65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row>
    <row r="6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row>
    <row r="655"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row>
    <row r="656"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row>
    <row r="65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row>
    <row r="658"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row>
    <row r="659"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row>
    <row r="660"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row>
    <row r="661"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row>
    <row r="662"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row>
    <row r="66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row>
    <row r="66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row>
    <row r="665"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row>
    <row r="666"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row>
    <row r="66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row>
    <row r="668"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row>
    <row r="669"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row>
    <row r="670"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row>
    <row r="671"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row>
    <row r="672"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row>
    <row r="67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row>
    <row r="67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row>
    <row r="675"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row>
    <row r="676"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row>
    <row r="67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row>
    <row r="678"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row>
    <row r="679"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row>
    <row r="680"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row>
    <row r="681"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row>
    <row r="682"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row>
    <row r="68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row>
    <row r="68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row>
    <row r="685"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row>
    <row r="686"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row>
    <row r="68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row>
    <row r="688"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row>
    <row r="689"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row>
    <row r="690"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row>
    <row r="691"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row>
    <row r="692"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row>
    <row r="69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row>
    <row r="69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row>
    <row r="695"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row>
    <row r="696"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row>
    <row r="69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row>
    <row r="698"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row>
    <row r="699"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row>
    <row r="700"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row>
    <row r="701"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row>
    <row r="702"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row>
    <row r="70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row>
    <row r="70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row>
    <row r="705"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row>
    <row r="706"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row>
    <row r="70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row>
    <row r="708"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row>
    <row r="709"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row>
    <row r="710"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row>
    <row r="711"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row>
    <row r="712"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row>
    <row r="71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row>
    <row r="71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row>
    <row r="715"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row>
    <row r="716"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row>
    <row r="71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row>
    <row r="718"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row>
    <row r="719"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row>
    <row r="720"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row>
    <row r="721"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row>
    <row r="722"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row>
    <row r="7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row>
    <row r="72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row>
    <row r="725"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row>
    <row r="726"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row>
    <row r="7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row>
    <row r="728"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row>
    <row r="729"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row>
    <row r="730"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row>
    <row r="731"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row>
    <row r="732"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row>
    <row r="73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row>
    <row r="73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row>
    <row r="735"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row>
    <row r="736"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row>
    <row r="73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row>
    <row r="738"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row>
    <row r="739"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row>
    <row r="740"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row>
    <row r="741"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row>
    <row r="742"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row>
    <row r="74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row>
    <row r="74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row>
    <row r="745"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row>
    <row r="746"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row>
    <row r="74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row>
    <row r="748"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row>
    <row r="749"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row>
    <row r="750"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row>
    <row r="751"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row>
    <row r="752"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row>
    <row r="75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row>
    <row r="7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row>
    <row r="755"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row>
    <row r="756"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row>
    <row r="75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row>
    <row r="758"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row>
    <row r="759"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row>
    <row r="760"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row>
    <row r="761"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row>
    <row r="762"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row>
    <row r="76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row>
    <row r="76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row>
    <row r="765"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row>
    <row r="766"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row>
    <row r="76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row>
    <row r="768"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row>
    <row r="769"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row>
    <row r="770"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row>
    <row r="771"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row>
    <row r="772"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row>
    <row r="77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row>
    <row r="77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row>
    <row r="775"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row>
    <row r="776"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row>
    <row r="77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row>
    <row r="778"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row>
    <row r="779"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row>
    <row r="780"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row>
    <row r="781"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row>
    <row r="782"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row>
    <row r="78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row>
    <row r="78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row>
    <row r="785"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row>
    <row r="786"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row>
    <row r="78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row>
    <row r="788"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row>
    <row r="789"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row>
    <row r="790"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row>
    <row r="791"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row>
    <row r="792"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row>
    <row r="79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row>
    <row r="79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row>
    <row r="795"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row>
    <row r="796"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row>
    <row r="79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row>
    <row r="798"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row>
    <row r="799"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row>
    <row r="800"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row>
    <row r="801"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row>
    <row r="802"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row>
    <row r="80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row>
    <row r="80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row>
    <row r="805"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row>
    <row r="806"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row>
    <row r="80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row>
    <row r="808"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row>
    <row r="809"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row>
    <row r="810"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row>
    <row r="811"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row>
    <row r="812"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row>
    <row r="81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row>
    <row r="81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row>
    <row r="815"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row>
    <row r="816"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row>
    <row r="81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row>
    <row r="818"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row>
    <row r="819"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row>
    <row r="820"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row>
    <row r="821"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row>
    <row r="822"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row>
    <row r="8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row>
    <row r="82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row>
    <row r="825"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row>
    <row r="826"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row>
    <row r="8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row>
    <row r="828"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row>
    <row r="829"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row>
    <row r="830"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row>
    <row r="831"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row>
    <row r="832"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row>
    <row r="83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row>
    <row r="83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row>
    <row r="835"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row>
    <row r="836"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row>
    <row r="83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row>
    <row r="838"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row>
    <row r="839"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row>
    <row r="840"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row>
    <row r="841"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row>
    <row r="842"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row>
    <row r="84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row>
    <row r="84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row>
    <row r="845"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row>
    <row r="846"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row>
    <row r="84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row>
    <row r="848"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row>
    <row r="849"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row>
    <row r="850"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row>
    <row r="851"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row>
    <row r="852"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row>
    <row r="85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row>
    <row r="8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row>
    <row r="855"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row>
    <row r="856"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row>
    <row r="85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row>
    <row r="858"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row>
    <row r="859"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row>
    <row r="860"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row>
    <row r="861"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row>
    <row r="862"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row>
    <row r="86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row>
    <row r="86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row>
    <row r="865"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row>
    <row r="866"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row>
    <row r="86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row>
    <row r="868"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row>
    <row r="869"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row>
    <row r="870"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row>
    <row r="871"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row>
    <row r="872"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row>
    <row r="87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row>
    <row r="87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row>
    <row r="875"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row>
    <row r="876"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row>
    <row r="87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row>
    <row r="878"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row>
    <row r="879"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row>
    <row r="880"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row>
    <row r="881"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row>
    <row r="882"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row>
    <row r="88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row>
    <row r="88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row>
    <row r="885"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row>
    <row r="886"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row>
    <row r="88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row>
    <row r="888"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row>
    <row r="889"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row>
    <row r="890"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row>
    <row r="891"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row>
    <row r="892"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row>
    <row r="89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row>
    <row r="89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row>
    <row r="895"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row>
    <row r="896"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row>
    <row r="89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row>
    <row r="898"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row>
    <row r="899"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row>
    <row r="900"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row>
    <row r="901"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row>
    <row r="902"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row>
    <row r="90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row>
    <row r="90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row>
    <row r="905"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row>
    <row r="906"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row>
    <row r="90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row>
    <row r="908"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row>
    <row r="909"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row>
    <row r="910"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row>
    <row r="911"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row>
    <row r="912"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row>
    <row r="91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row>
    <row r="91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row>
    <row r="915"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row>
    <row r="916"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row>
    <row r="91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row>
    <row r="918"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row>
    <row r="919"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row>
    <row r="920"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row>
    <row r="921"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row>
    <row r="922"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row>
    <row r="9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row>
    <row r="92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row>
    <row r="925"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row>
    <row r="926"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row>
    <row r="9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row>
    <row r="928"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row>
    <row r="929"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row>
    <row r="930"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row>
    <row r="931"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row>
    <row r="932"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row>
    <row r="93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row>
    <row r="93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row>
    <row r="935"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row>
    <row r="936"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row>
    <row r="93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row>
    <row r="938"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row>
    <row r="939"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row>
    <row r="940"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row>
    <row r="941"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row>
    <row r="942"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row>
    <row r="94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row>
    <row r="94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row>
    <row r="945"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row>
    <row r="946"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row>
    <row r="94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row>
    <row r="948"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row>
    <row r="949"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row>
    <row r="950"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row>
    <row r="951"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row>
    <row r="952"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row>
    <row r="95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row>
    <row r="9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row>
    <row r="955"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row>
    <row r="956"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row>
    <row r="95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row>
    <row r="958"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row>
    <row r="959"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row>
    <row r="960"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row>
    <row r="961"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row>
    <row r="962"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row>
    <row r="96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row>
    <row r="96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row>
    <row r="965"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row>
    <row r="966"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row>
    <row r="96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row>
    <row r="968"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row>
    <row r="969"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row>
    <row r="970"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row>
    <row r="971"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row>
    <row r="972"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row>
    <row r="97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row>
    <row r="97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row>
    <row r="975"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row>
    <row r="976"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row>
    <row r="97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row>
    <row r="978"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row>
    <row r="979"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row>
    <row r="980"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row>
    <row r="981"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row>
    <row r="982"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row>
    <row r="98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row>
    <row r="984"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row>
    <row r="985"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row>
    <row r="986"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row>
    <row r="98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row>
    <row r="988"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row>
    <row r="989"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row>
    <row r="990"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row>
    <row r="991"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row>
    <row r="992"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row>
    <row r="99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row>
    <row r="994"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row>
    <row r="995"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row>
    <row r="996"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row>
    <row r="99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row>
    <row r="998"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row>
    <row r="999"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row>
    <row r="1000"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row>
  </sheetData>
  <mergeCells count="14">
    <mergeCell ref="M3:N3"/>
    <mergeCell ref="O3:P3"/>
    <mergeCell ref="A292:P295"/>
    <mergeCell ref="Q3:R3"/>
    <mergeCell ref="S3:T3"/>
    <mergeCell ref="U3:V3"/>
    <mergeCell ref="W3:AA3"/>
    <mergeCell ref="A1:AA1"/>
    <mergeCell ref="A2:AA2"/>
    <mergeCell ref="C3:D3"/>
    <mergeCell ref="E3:F3"/>
    <mergeCell ref="G3:H3"/>
    <mergeCell ref="I3:J3"/>
    <mergeCell ref="K3:L3"/>
  </mergeCells>
  <conditionalFormatting sqref="A5:D147 G18:AA147">
    <cfRule type="expression" dxfId="0" priority="1">
      <formula>MOD(ROW(),2)=1</formula>
    </cfRule>
  </conditionalFormatting>
  <conditionalFormatting sqref="A148:AA290">
    <cfRule type="expression" dxfId="0" priority="2">
      <formula>MOD(ROW(),2)=1</formula>
    </cfRule>
  </conditionalFormatting>
  <conditionalFormatting sqref="G5:V17">
    <cfRule type="expression" dxfId="0" priority="3">
      <formula>MOD(ROW(),2)=1</formula>
    </cfRule>
  </conditionalFormatting>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7.0"/>
    <col customWidth="1" min="2" max="2" width="5.0"/>
    <col customWidth="1" min="3" max="3" width="7.71"/>
    <col customWidth="1" min="4" max="4" width="12.71"/>
    <col customWidth="1" min="5" max="5" width="9.43"/>
    <col customWidth="1" min="6" max="6" width="13.86"/>
    <col customWidth="1" min="7" max="7" width="7.71"/>
    <col customWidth="1" min="8" max="8" width="12.71"/>
    <col customWidth="1" min="9" max="9" width="7.71"/>
    <col customWidth="1" min="10" max="10" width="12.71"/>
    <col customWidth="1" min="11" max="11" width="7.71"/>
    <col customWidth="1" min="12" max="12" width="12.71"/>
    <col customWidth="1" min="13" max="13" width="7.71"/>
    <col customWidth="1" min="14" max="14" width="12.71"/>
    <col customWidth="1" min="15" max="15" width="7.71"/>
    <col customWidth="1" min="16" max="16" width="12.71"/>
    <col customWidth="1" min="17" max="17" width="7.71"/>
    <col customWidth="1" min="18" max="18" width="12.71"/>
    <col customWidth="1" min="19" max="19" width="7.71"/>
    <col customWidth="1" min="20" max="20" width="12.71"/>
    <col customWidth="1" min="21" max="21" width="7.71"/>
    <col customWidth="1" min="22" max="22" width="12.71"/>
    <col customWidth="1" min="23" max="23" width="5.14"/>
    <col customWidth="1" min="24" max="24" width="7.71"/>
    <col customWidth="1" min="25" max="25" width="12.0"/>
    <col customWidth="1" min="26" max="26" width="7.71"/>
    <col customWidth="1" min="27" max="27" width="12.0"/>
    <col customWidth="1" min="28" max="28" width="9.14"/>
    <col customWidth="1" hidden="1" min="29" max="29" width="12.0"/>
    <col customWidth="1" hidden="1" min="30" max="30" width="11.29"/>
    <col customWidth="1" hidden="1" min="31" max="31" width="10.0"/>
    <col customWidth="1" hidden="1" min="32" max="33" width="9.86"/>
    <col customWidth="1" hidden="1" min="34" max="36" width="11.29"/>
    <col customWidth="1" hidden="1" min="37" max="38" width="12.0"/>
    <col customWidth="1" hidden="1" min="39" max="40" width="11.29"/>
    <col customWidth="1" min="41" max="43" width="9.14"/>
  </cols>
  <sheetData>
    <row r="1" ht="12.75" customHeight="1">
      <c r="A1" s="160" t="s">
        <v>55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2"/>
      <c r="AB1" s="38"/>
      <c r="AC1" s="38"/>
      <c r="AD1" s="38"/>
      <c r="AE1" s="38"/>
      <c r="AF1" s="38"/>
      <c r="AG1" s="38"/>
      <c r="AH1" s="38"/>
      <c r="AI1" s="38"/>
      <c r="AJ1" s="38"/>
      <c r="AK1" s="38"/>
      <c r="AL1" s="38"/>
      <c r="AM1" s="38"/>
      <c r="AN1" s="38"/>
      <c r="AO1" s="38"/>
      <c r="AP1" s="38"/>
      <c r="AQ1" s="38"/>
    </row>
    <row r="2" ht="12.75" customHeight="1">
      <c r="A2" s="163" t="s">
        <v>56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2"/>
      <c r="AB2" s="38"/>
      <c r="AC2" s="38"/>
      <c r="AD2" s="38"/>
      <c r="AE2" s="38"/>
      <c r="AF2" s="38"/>
      <c r="AG2" s="38"/>
      <c r="AH2" s="38"/>
      <c r="AI2" s="38"/>
      <c r="AJ2" s="38"/>
      <c r="AK2" s="38"/>
      <c r="AL2" s="38"/>
      <c r="AM2" s="38"/>
      <c r="AN2" s="38"/>
      <c r="AO2" s="38"/>
      <c r="AP2" s="38"/>
      <c r="AQ2" s="38"/>
    </row>
    <row r="3" ht="12.75" customHeight="1">
      <c r="A3" s="5"/>
      <c r="B3" s="6"/>
      <c r="C3" s="7" t="s">
        <v>1</v>
      </c>
      <c r="D3" s="8"/>
      <c r="E3" s="7" t="s">
        <v>2</v>
      </c>
      <c r="F3" s="8"/>
      <c r="G3" s="7" t="s">
        <v>3</v>
      </c>
      <c r="H3" s="8"/>
      <c r="I3" s="7" t="s">
        <v>4</v>
      </c>
      <c r="J3" s="8"/>
      <c r="K3" s="7" t="s">
        <v>5</v>
      </c>
      <c r="L3" s="8"/>
      <c r="M3" s="7" t="s">
        <v>6</v>
      </c>
      <c r="N3" s="8"/>
      <c r="O3" s="7" t="s">
        <v>7</v>
      </c>
      <c r="P3" s="8"/>
      <c r="Q3" s="7" t="s">
        <v>8</v>
      </c>
      <c r="R3" s="8"/>
      <c r="S3" s="9" t="s">
        <v>9</v>
      </c>
      <c r="T3" s="10"/>
      <c r="U3" s="11" t="s">
        <v>10</v>
      </c>
      <c r="V3" s="12"/>
      <c r="W3" s="13" t="s">
        <v>11</v>
      </c>
      <c r="X3" s="14"/>
      <c r="Y3" s="14"/>
      <c r="Z3" s="14"/>
      <c r="AA3" s="8"/>
      <c r="AB3" s="38"/>
      <c r="AC3" s="38"/>
      <c r="AD3" s="38"/>
      <c r="AE3" s="38"/>
      <c r="AF3" s="38"/>
      <c r="AG3" s="38"/>
      <c r="AH3" s="38"/>
      <c r="AI3" s="38"/>
      <c r="AJ3" s="38"/>
      <c r="AK3" s="38"/>
      <c r="AL3" s="38"/>
      <c r="AM3" s="38"/>
      <c r="AN3" s="38"/>
      <c r="AO3" s="38"/>
      <c r="AP3" s="38"/>
      <c r="AQ3" s="38"/>
    </row>
    <row r="4" ht="12.75" customHeight="1">
      <c r="A4" s="16" t="s">
        <v>12</v>
      </c>
      <c r="B4" s="17" t="s">
        <v>13</v>
      </c>
      <c r="C4" s="16" t="s">
        <v>14</v>
      </c>
      <c r="D4" s="16" t="s">
        <v>15</v>
      </c>
      <c r="E4" s="16" t="s">
        <v>14</v>
      </c>
      <c r="F4" s="16" t="s">
        <v>15</v>
      </c>
      <c r="G4" s="16" t="s">
        <v>14</v>
      </c>
      <c r="H4" s="16" t="s">
        <v>15</v>
      </c>
      <c r="I4" s="16" t="s">
        <v>14</v>
      </c>
      <c r="J4" s="16" t="s">
        <v>15</v>
      </c>
      <c r="K4" s="16" t="s">
        <v>14</v>
      </c>
      <c r="L4" s="16" t="s">
        <v>15</v>
      </c>
      <c r="M4" s="16" t="s">
        <v>14</v>
      </c>
      <c r="N4" s="16" t="s">
        <v>15</v>
      </c>
      <c r="O4" s="16" t="s">
        <v>14</v>
      </c>
      <c r="P4" s="16" t="s">
        <v>15</v>
      </c>
      <c r="Q4" s="16" t="s">
        <v>14</v>
      </c>
      <c r="R4" s="16" t="s">
        <v>15</v>
      </c>
      <c r="S4" s="18" t="s">
        <v>14</v>
      </c>
      <c r="T4" s="17" t="s">
        <v>15</v>
      </c>
      <c r="U4" s="19" t="s">
        <v>14</v>
      </c>
      <c r="V4" s="20" t="s">
        <v>15</v>
      </c>
      <c r="W4" s="21" t="s">
        <v>14</v>
      </c>
      <c r="X4" s="22" t="s">
        <v>16</v>
      </c>
      <c r="Y4" s="22" t="s">
        <v>15</v>
      </c>
      <c r="Z4" s="22" t="s">
        <v>17</v>
      </c>
      <c r="AA4" s="22" t="s">
        <v>18</v>
      </c>
      <c r="AB4" s="38"/>
      <c r="AC4" s="38"/>
      <c r="AD4" s="38"/>
      <c r="AE4" s="38"/>
      <c r="AF4" s="38"/>
      <c r="AG4" s="38"/>
      <c r="AH4" s="38"/>
      <c r="AI4" s="38"/>
      <c r="AJ4" s="38"/>
      <c r="AK4" s="38"/>
      <c r="AL4" s="38"/>
      <c r="AM4" s="38"/>
      <c r="AN4" s="38"/>
      <c r="AO4" s="38"/>
      <c r="AP4" s="38"/>
      <c r="AQ4" s="38"/>
    </row>
    <row r="5" ht="12.75" customHeight="1">
      <c r="A5" s="15" t="s">
        <v>19</v>
      </c>
      <c r="B5" s="24">
        <v>2005.0</v>
      </c>
      <c r="C5" s="25">
        <v>0.0</v>
      </c>
      <c r="D5" s="26">
        <v>0.0</v>
      </c>
      <c r="E5" s="27"/>
      <c r="F5" s="28"/>
      <c r="G5" s="25">
        <v>0.0</v>
      </c>
      <c r="H5" s="26">
        <v>0.0</v>
      </c>
      <c r="I5" s="25">
        <v>5.0</v>
      </c>
      <c r="J5" s="26">
        <v>2443768.0</v>
      </c>
      <c r="K5" s="25">
        <v>0.0</v>
      </c>
      <c r="L5" s="26">
        <v>0.0</v>
      </c>
      <c r="M5" s="25">
        <v>0.0</v>
      </c>
      <c r="N5" s="26">
        <v>0.0</v>
      </c>
      <c r="O5" s="25">
        <v>0.0</v>
      </c>
      <c r="P5" s="26">
        <v>0.0</v>
      </c>
      <c r="Q5" s="25">
        <v>0.0</v>
      </c>
      <c r="R5" s="26">
        <v>0.0</v>
      </c>
      <c r="S5" s="29">
        <v>2.0</v>
      </c>
      <c r="T5" s="29">
        <v>320700.0</v>
      </c>
      <c r="U5" s="30">
        <f t="shared" ref="U5:V5" si="1">SUM(C5+G5+I5+K5+M5+O5+Q5+S5)</f>
        <v>7</v>
      </c>
      <c r="V5" s="31">
        <f t="shared" si="1"/>
        <v>2764468</v>
      </c>
      <c r="W5" s="32"/>
      <c r="X5" s="33"/>
      <c r="Y5" s="34"/>
      <c r="Z5" s="33"/>
      <c r="AA5" s="34"/>
      <c r="AB5" s="38"/>
      <c r="AC5" s="35"/>
      <c r="AD5" s="35"/>
      <c r="AE5" s="36"/>
      <c r="AF5" s="37"/>
      <c r="AG5" s="37"/>
      <c r="AH5" s="37"/>
      <c r="AI5" s="37"/>
      <c r="AJ5" s="37"/>
      <c r="AK5" s="37"/>
      <c r="AL5" s="37"/>
      <c r="AM5" s="37"/>
      <c r="AN5" s="37"/>
      <c r="AO5" s="37"/>
      <c r="AP5" s="37"/>
      <c r="AQ5" s="37"/>
    </row>
    <row r="6" ht="12.75" customHeight="1">
      <c r="A6" s="15" t="s">
        <v>20</v>
      </c>
      <c r="B6" s="24">
        <v>2005.0</v>
      </c>
      <c r="C6" s="25">
        <v>0.0</v>
      </c>
      <c r="D6" s="26">
        <v>0.0</v>
      </c>
      <c r="E6" s="27"/>
      <c r="F6" s="28"/>
      <c r="G6" s="25">
        <v>0.0</v>
      </c>
      <c r="H6" s="26">
        <v>0.0</v>
      </c>
      <c r="I6" s="25">
        <v>3.0</v>
      </c>
      <c r="J6" s="26">
        <v>673265.0</v>
      </c>
      <c r="K6" s="25">
        <v>0.0</v>
      </c>
      <c r="L6" s="26">
        <v>0.0</v>
      </c>
      <c r="M6" s="25">
        <v>0.0</v>
      </c>
      <c r="N6" s="26">
        <v>0.0</v>
      </c>
      <c r="O6" s="25">
        <v>0.0</v>
      </c>
      <c r="P6" s="26">
        <v>0.0</v>
      </c>
      <c r="Q6" s="25">
        <v>0.0</v>
      </c>
      <c r="R6" s="26">
        <v>0.0</v>
      </c>
      <c r="S6" s="29">
        <v>7.0</v>
      </c>
      <c r="T6" s="29">
        <v>6821960.0</v>
      </c>
      <c r="U6" s="30">
        <f t="shared" ref="U6:V6" si="2">SUM(C6+G6+I6+K6+M6+O6+Q6+S6)</f>
        <v>10</v>
      </c>
      <c r="V6" s="31">
        <f t="shared" si="2"/>
        <v>7495225</v>
      </c>
      <c r="W6" s="32"/>
      <c r="X6" s="33"/>
      <c r="Y6" s="34"/>
      <c r="Z6" s="33"/>
      <c r="AA6" s="34"/>
      <c r="AB6" s="38"/>
      <c r="AC6" s="35"/>
      <c r="AD6" s="35"/>
      <c r="AE6" s="36"/>
      <c r="AF6" s="37"/>
      <c r="AG6" s="37"/>
      <c r="AH6" s="37"/>
      <c r="AI6" s="37"/>
      <c r="AJ6" s="37"/>
      <c r="AK6" s="37"/>
      <c r="AL6" s="37"/>
      <c r="AM6" s="37"/>
      <c r="AN6" s="37"/>
      <c r="AO6" s="37"/>
      <c r="AP6" s="37"/>
      <c r="AQ6" s="37"/>
    </row>
    <row r="7" ht="12.75" customHeight="1">
      <c r="A7" s="15" t="s">
        <v>21</v>
      </c>
      <c r="B7" s="24">
        <v>2005.0</v>
      </c>
      <c r="C7" s="25">
        <v>0.0</v>
      </c>
      <c r="D7" s="26">
        <v>0.0</v>
      </c>
      <c r="E7" s="27"/>
      <c r="F7" s="28"/>
      <c r="G7" s="25">
        <v>0.0</v>
      </c>
      <c r="H7" s="26">
        <v>0.0</v>
      </c>
      <c r="I7" s="25">
        <v>10.0</v>
      </c>
      <c r="J7" s="26">
        <v>5555611.0</v>
      </c>
      <c r="K7" s="25">
        <v>0.0</v>
      </c>
      <c r="L7" s="26">
        <v>0.0</v>
      </c>
      <c r="M7" s="25">
        <v>5.0</v>
      </c>
      <c r="N7" s="26">
        <v>1794763.0</v>
      </c>
      <c r="O7" s="25">
        <v>0.0</v>
      </c>
      <c r="P7" s="26">
        <v>0.0</v>
      </c>
      <c r="Q7" s="25">
        <v>0.0</v>
      </c>
      <c r="R7" s="26">
        <v>0.0</v>
      </c>
      <c r="S7" s="29">
        <v>5.0</v>
      </c>
      <c r="T7" s="29">
        <v>2307000.0</v>
      </c>
      <c r="U7" s="30">
        <f t="shared" ref="U7:V7" si="3">SUM(C7+G7+I7+K7+M7+O7+Q7+S7)</f>
        <v>20</v>
      </c>
      <c r="V7" s="31">
        <f t="shared" si="3"/>
        <v>9657374</v>
      </c>
      <c r="W7" s="32"/>
      <c r="X7" s="33"/>
      <c r="Y7" s="34"/>
      <c r="Z7" s="33"/>
      <c r="AA7" s="34"/>
      <c r="AB7" s="38"/>
      <c r="AC7" s="35"/>
      <c r="AD7" s="35"/>
      <c r="AE7" s="38"/>
      <c r="AF7" s="39"/>
      <c r="AG7" s="39"/>
      <c r="AH7" s="39"/>
      <c r="AI7" s="39"/>
      <c r="AJ7" s="39"/>
      <c r="AK7" s="39"/>
      <c r="AL7" s="39"/>
      <c r="AM7" s="39"/>
      <c r="AN7" s="39"/>
      <c r="AO7" s="39"/>
      <c r="AP7" s="39"/>
      <c r="AQ7" s="39"/>
    </row>
    <row r="8" ht="12.75" customHeight="1">
      <c r="A8" s="15" t="s">
        <v>22</v>
      </c>
      <c r="B8" s="24">
        <v>2005.0</v>
      </c>
      <c r="C8" s="25">
        <v>0.0</v>
      </c>
      <c r="D8" s="26">
        <v>0.0</v>
      </c>
      <c r="E8" s="27"/>
      <c r="F8" s="28"/>
      <c r="G8" s="25">
        <v>0.0</v>
      </c>
      <c r="H8" s="26">
        <v>0.0</v>
      </c>
      <c r="I8" s="25">
        <v>3.0</v>
      </c>
      <c r="J8" s="26">
        <v>7850352.0</v>
      </c>
      <c r="K8" s="25">
        <v>1.0</v>
      </c>
      <c r="L8" s="26">
        <v>1746400.0</v>
      </c>
      <c r="M8" s="25">
        <v>1.0</v>
      </c>
      <c r="N8" s="26">
        <v>491300.0</v>
      </c>
      <c r="O8" s="25">
        <v>0.0</v>
      </c>
      <c r="P8" s="26">
        <v>0.0</v>
      </c>
      <c r="Q8" s="25">
        <v>0.0</v>
      </c>
      <c r="R8" s="26">
        <v>0.0</v>
      </c>
      <c r="S8" s="29">
        <v>6.0</v>
      </c>
      <c r="T8" s="29">
        <v>1462145.0</v>
      </c>
      <c r="U8" s="30">
        <f t="shared" ref="U8:V8" si="4">SUM(C8+G8+I8+K8+M8+O8+Q8+S8)</f>
        <v>11</v>
      </c>
      <c r="V8" s="31">
        <f t="shared" si="4"/>
        <v>11550197</v>
      </c>
      <c r="W8" s="32"/>
      <c r="X8" s="33"/>
      <c r="Y8" s="34"/>
      <c r="Z8" s="33"/>
      <c r="AA8" s="34"/>
      <c r="AB8" s="38"/>
      <c r="AC8" s="35"/>
      <c r="AD8" s="35"/>
      <c r="AE8" s="36"/>
      <c r="AF8" s="15"/>
      <c r="AG8" s="15"/>
      <c r="AH8" s="15"/>
      <c r="AI8" s="15"/>
      <c r="AJ8" s="15"/>
      <c r="AK8" s="15"/>
      <c r="AL8" s="15"/>
      <c r="AM8" s="15"/>
      <c r="AN8" s="15"/>
      <c r="AO8" s="15"/>
      <c r="AP8" s="15"/>
      <c r="AQ8" s="15"/>
    </row>
    <row r="9" ht="12.75" customHeight="1">
      <c r="A9" s="15" t="s">
        <v>23</v>
      </c>
      <c r="B9" s="24">
        <v>2005.0</v>
      </c>
      <c r="C9" s="25">
        <v>0.0</v>
      </c>
      <c r="D9" s="26">
        <v>0.0</v>
      </c>
      <c r="E9" s="27"/>
      <c r="F9" s="28"/>
      <c r="G9" s="25">
        <v>0.0</v>
      </c>
      <c r="H9" s="26">
        <v>0.0</v>
      </c>
      <c r="I9" s="25">
        <v>8.0</v>
      </c>
      <c r="J9" s="26">
        <v>4897128.0</v>
      </c>
      <c r="K9" s="25">
        <v>1.0</v>
      </c>
      <c r="L9" s="26">
        <v>1040800.0</v>
      </c>
      <c r="M9" s="25">
        <v>0.0</v>
      </c>
      <c r="N9" s="26">
        <v>0.0</v>
      </c>
      <c r="O9" s="25">
        <v>0.0</v>
      </c>
      <c r="P9" s="26">
        <v>0.0</v>
      </c>
      <c r="Q9" s="25">
        <v>0.0</v>
      </c>
      <c r="R9" s="26">
        <v>0.0</v>
      </c>
      <c r="S9" s="29">
        <v>3.0</v>
      </c>
      <c r="T9" s="29">
        <v>713554.0</v>
      </c>
      <c r="U9" s="30">
        <f t="shared" ref="U9:V9" si="5">SUM(C9+G9+I9+K9+M9+O9+Q9+S9)</f>
        <v>12</v>
      </c>
      <c r="V9" s="31">
        <f t="shared" si="5"/>
        <v>6651482</v>
      </c>
      <c r="W9" s="32"/>
      <c r="X9" s="33"/>
      <c r="Y9" s="34"/>
      <c r="Z9" s="33"/>
      <c r="AA9" s="34"/>
      <c r="AB9" s="38"/>
      <c r="AC9" s="35"/>
      <c r="AD9" s="35"/>
      <c r="AE9" s="36"/>
      <c r="AF9" s="15"/>
      <c r="AG9" s="15"/>
      <c r="AH9" s="15"/>
      <c r="AI9" s="15"/>
      <c r="AJ9" s="15"/>
      <c r="AK9" s="15"/>
      <c r="AL9" s="15"/>
      <c r="AM9" s="15"/>
      <c r="AN9" s="15"/>
      <c r="AO9" s="15"/>
      <c r="AP9" s="15"/>
      <c r="AQ9" s="15"/>
    </row>
    <row r="10" ht="12.75" customHeight="1">
      <c r="A10" s="15" t="s">
        <v>24</v>
      </c>
      <c r="B10" s="24">
        <v>2005.0</v>
      </c>
      <c r="C10" s="25">
        <v>0.0</v>
      </c>
      <c r="D10" s="26">
        <v>0.0</v>
      </c>
      <c r="E10" s="27"/>
      <c r="F10" s="28"/>
      <c r="G10" s="25">
        <v>0.0</v>
      </c>
      <c r="H10" s="26">
        <v>0.0</v>
      </c>
      <c r="I10" s="25">
        <v>5.0</v>
      </c>
      <c r="J10" s="26">
        <v>2908562.0</v>
      </c>
      <c r="K10" s="25">
        <v>0.0</v>
      </c>
      <c r="L10" s="26">
        <v>0.0</v>
      </c>
      <c r="M10" s="25">
        <v>0.0</v>
      </c>
      <c r="N10" s="26">
        <v>0.0</v>
      </c>
      <c r="O10" s="25">
        <v>0.0</v>
      </c>
      <c r="P10" s="26">
        <v>0.0</v>
      </c>
      <c r="Q10" s="25">
        <v>0.0</v>
      </c>
      <c r="R10" s="26">
        <v>0.0</v>
      </c>
      <c r="S10" s="29">
        <v>7.0</v>
      </c>
      <c r="T10" s="29">
        <v>1511719.0</v>
      </c>
      <c r="U10" s="30">
        <f t="shared" ref="U10:V10" si="6">SUM(C10+G10+I10+K10+M10+O10+Q10+S10)</f>
        <v>12</v>
      </c>
      <c r="V10" s="31">
        <f t="shared" si="6"/>
        <v>4420281</v>
      </c>
      <c r="W10" s="32"/>
      <c r="X10" s="33"/>
      <c r="Y10" s="34"/>
      <c r="Z10" s="33"/>
      <c r="AA10" s="34"/>
      <c r="AB10" s="38"/>
      <c r="AC10" s="35"/>
      <c r="AD10" s="35"/>
      <c r="AE10" s="36"/>
      <c r="AF10" s="36"/>
      <c r="AG10" s="36"/>
      <c r="AH10" s="36"/>
      <c r="AI10" s="36"/>
      <c r="AJ10" s="36"/>
      <c r="AK10" s="36"/>
      <c r="AL10" s="36"/>
      <c r="AM10" s="36"/>
      <c r="AN10" s="36"/>
      <c r="AO10" s="36"/>
      <c r="AP10" s="36"/>
      <c r="AQ10" s="36"/>
    </row>
    <row r="11" ht="12.75" customHeight="1">
      <c r="A11" s="15" t="s">
        <v>25</v>
      </c>
      <c r="B11" s="24">
        <v>2005.0</v>
      </c>
      <c r="C11" s="25">
        <v>0.0</v>
      </c>
      <c r="D11" s="26">
        <v>0.0</v>
      </c>
      <c r="E11" s="27"/>
      <c r="F11" s="28"/>
      <c r="G11" s="25">
        <v>0.0</v>
      </c>
      <c r="H11" s="26">
        <v>0.0</v>
      </c>
      <c r="I11" s="25">
        <v>10.0</v>
      </c>
      <c r="J11" s="26">
        <v>7317303.0</v>
      </c>
      <c r="K11" s="25">
        <v>0.0</v>
      </c>
      <c r="L11" s="26">
        <v>0.0</v>
      </c>
      <c r="M11" s="25">
        <v>1.0</v>
      </c>
      <c r="N11" s="26">
        <v>1050000.0</v>
      </c>
      <c r="O11" s="25">
        <v>0.0</v>
      </c>
      <c r="P11" s="26">
        <v>0.0</v>
      </c>
      <c r="Q11" s="25">
        <v>0.0</v>
      </c>
      <c r="R11" s="26">
        <v>0.0</v>
      </c>
      <c r="S11" s="29">
        <v>9.0</v>
      </c>
      <c r="T11" s="29">
        <v>1831390.0</v>
      </c>
      <c r="U11" s="30">
        <f t="shared" ref="U11:V11" si="7">SUM(C11+G11+I11+K11+M11+O11+Q11+S11)</f>
        <v>20</v>
      </c>
      <c r="V11" s="31">
        <f t="shared" si="7"/>
        <v>10198693</v>
      </c>
      <c r="W11" s="32"/>
      <c r="X11" s="33"/>
      <c r="Y11" s="34"/>
      <c r="Z11" s="33"/>
      <c r="AA11" s="34"/>
      <c r="AB11" s="38"/>
      <c r="AC11" s="35"/>
      <c r="AD11" s="35"/>
      <c r="AE11" s="36"/>
      <c r="AF11" s="36"/>
      <c r="AG11" s="36"/>
      <c r="AH11" s="36"/>
      <c r="AI11" s="36"/>
      <c r="AJ11" s="36"/>
      <c r="AK11" s="36"/>
      <c r="AL11" s="36"/>
      <c r="AM11" s="36"/>
      <c r="AN11" s="36"/>
      <c r="AO11" s="36"/>
      <c r="AP11" s="36"/>
      <c r="AQ11" s="36"/>
    </row>
    <row r="12" ht="12.75" customHeight="1">
      <c r="A12" s="15" t="s">
        <v>26</v>
      </c>
      <c r="B12" s="24">
        <v>2005.0</v>
      </c>
      <c r="C12" s="25">
        <v>1.0</v>
      </c>
      <c r="D12" s="26">
        <v>1010240.0</v>
      </c>
      <c r="E12" s="27"/>
      <c r="F12" s="28"/>
      <c r="G12" s="25">
        <v>0.0</v>
      </c>
      <c r="H12" s="26">
        <v>0.0</v>
      </c>
      <c r="I12" s="25">
        <v>13.0</v>
      </c>
      <c r="J12" s="26">
        <v>1.3435455E7</v>
      </c>
      <c r="K12" s="25">
        <v>0.0</v>
      </c>
      <c r="L12" s="26">
        <v>0.0</v>
      </c>
      <c r="M12" s="25">
        <v>2.0</v>
      </c>
      <c r="N12" s="26">
        <v>1309608.0</v>
      </c>
      <c r="O12" s="25">
        <v>0.0</v>
      </c>
      <c r="P12" s="26">
        <v>0.0</v>
      </c>
      <c r="Q12" s="25">
        <v>0.0</v>
      </c>
      <c r="R12" s="26">
        <v>0.0</v>
      </c>
      <c r="S12" s="29">
        <v>5.0</v>
      </c>
      <c r="T12" s="29">
        <v>169250.0</v>
      </c>
      <c r="U12" s="30">
        <f t="shared" ref="U12:V12" si="8">SUM(C12+G12+I12+K12+M12+O12+Q12+S12)</f>
        <v>21</v>
      </c>
      <c r="V12" s="31">
        <f t="shared" si="8"/>
        <v>15924553</v>
      </c>
      <c r="W12" s="32"/>
      <c r="X12" s="33"/>
      <c r="Y12" s="34"/>
      <c r="Z12" s="33"/>
      <c r="AA12" s="34"/>
      <c r="AB12" s="38"/>
      <c r="AC12" s="35"/>
      <c r="AD12" s="35"/>
      <c r="AE12" s="36"/>
      <c r="AF12" s="36"/>
      <c r="AG12" s="36"/>
      <c r="AH12" s="36"/>
      <c r="AI12" s="36"/>
      <c r="AJ12" s="36"/>
      <c r="AK12" s="36"/>
      <c r="AL12" s="36"/>
      <c r="AM12" s="36"/>
      <c r="AN12" s="36"/>
      <c r="AO12" s="36"/>
      <c r="AP12" s="36"/>
      <c r="AQ12" s="36"/>
    </row>
    <row r="13" ht="12.75" customHeight="1">
      <c r="A13" s="15" t="s">
        <v>27</v>
      </c>
      <c r="B13" s="24">
        <v>2005.0</v>
      </c>
      <c r="C13" s="25">
        <v>1.0</v>
      </c>
      <c r="D13" s="26">
        <v>170000.0</v>
      </c>
      <c r="E13" s="27"/>
      <c r="F13" s="28"/>
      <c r="G13" s="25">
        <v>0.0</v>
      </c>
      <c r="H13" s="26">
        <v>0.0</v>
      </c>
      <c r="I13" s="25">
        <v>7.0</v>
      </c>
      <c r="J13" s="26">
        <v>3650000.0</v>
      </c>
      <c r="K13" s="25">
        <v>0.0</v>
      </c>
      <c r="L13" s="26">
        <v>0.0</v>
      </c>
      <c r="M13" s="25">
        <v>3.0</v>
      </c>
      <c r="N13" s="26">
        <v>314945.0</v>
      </c>
      <c r="O13" s="25">
        <v>0.0</v>
      </c>
      <c r="P13" s="26">
        <v>0.0</v>
      </c>
      <c r="Q13" s="25">
        <v>0.0</v>
      </c>
      <c r="R13" s="26">
        <v>0.0</v>
      </c>
      <c r="S13" s="29">
        <v>10.0</v>
      </c>
      <c r="T13" s="29">
        <v>2.4704559E7</v>
      </c>
      <c r="U13" s="30">
        <f t="shared" ref="U13:V13" si="9">SUM(C13+G13+I13+K13+M13+O13+Q13+S13)</f>
        <v>21</v>
      </c>
      <c r="V13" s="31">
        <f t="shared" si="9"/>
        <v>28839504</v>
      </c>
      <c r="W13" s="32"/>
      <c r="X13" s="33"/>
      <c r="Y13" s="34"/>
      <c r="Z13" s="33"/>
      <c r="AA13" s="34"/>
      <c r="AB13" s="38"/>
      <c r="AC13" s="35"/>
      <c r="AD13" s="35"/>
      <c r="AE13" s="36"/>
      <c r="AF13" s="36"/>
      <c r="AG13" s="36"/>
      <c r="AH13" s="36"/>
      <c r="AI13" s="36"/>
      <c r="AJ13" s="36"/>
      <c r="AK13" s="36"/>
      <c r="AL13" s="36"/>
      <c r="AM13" s="36"/>
      <c r="AN13" s="36"/>
      <c r="AO13" s="36"/>
      <c r="AP13" s="36"/>
      <c r="AQ13" s="36"/>
    </row>
    <row r="14" ht="12.75" customHeight="1">
      <c r="A14" s="15" t="s">
        <v>28</v>
      </c>
      <c r="B14" s="24">
        <v>2005.0</v>
      </c>
      <c r="C14" s="25">
        <v>0.0</v>
      </c>
      <c r="D14" s="26">
        <v>0.0</v>
      </c>
      <c r="E14" s="27"/>
      <c r="F14" s="28"/>
      <c r="G14" s="25">
        <v>0.0</v>
      </c>
      <c r="H14" s="26">
        <v>0.0</v>
      </c>
      <c r="I14" s="25">
        <v>5.0</v>
      </c>
      <c r="J14" s="26">
        <v>5330300.0</v>
      </c>
      <c r="K14" s="25">
        <v>0.0</v>
      </c>
      <c r="L14" s="26">
        <v>0.0</v>
      </c>
      <c r="M14" s="25">
        <v>0.0</v>
      </c>
      <c r="N14" s="26">
        <v>0.0</v>
      </c>
      <c r="O14" s="25">
        <v>0.0</v>
      </c>
      <c r="P14" s="26">
        <v>0.0</v>
      </c>
      <c r="Q14" s="25">
        <v>0.0</v>
      </c>
      <c r="R14" s="26">
        <v>0.0</v>
      </c>
      <c r="S14" s="29">
        <v>9.0</v>
      </c>
      <c r="T14" s="29">
        <v>984095.0</v>
      </c>
      <c r="U14" s="30">
        <f t="shared" ref="U14:V14" si="10">SUM(C14+G14+I14+K14+M14+O14+Q14+S14)</f>
        <v>14</v>
      </c>
      <c r="V14" s="31">
        <f t="shared" si="10"/>
        <v>6314395</v>
      </c>
      <c r="W14" s="32"/>
      <c r="X14" s="33"/>
      <c r="Y14" s="34"/>
      <c r="Z14" s="33"/>
      <c r="AA14" s="34"/>
      <c r="AB14" s="38"/>
      <c r="AC14" s="35"/>
      <c r="AD14" s="35"/>
      <c r="AE14" s="36"/>
      <c r="AF14" s="36"/>
      <c r="AG14" s="36"/>
      <c r="AH14" s="36"/>
      <c r="AI14" s="36"/>
      <c r="AJ14" s="36"/>
      <c r="AK14" s="36"/>
      <c r="AL14" s="36"/>
      <c r="AM14" s="36"/>
      <c r="AN14" s="36"/>
      <c r="AO14" s="36"/>
      <c r="AP14" s="36"/>
      <c r="AQ14" s="36"/>
    </row>
    <row r="15" ht="12.75" customHeight="1">
      <c r="A15" s="15" t="s">
        <v>29</v>
      </c>
      <c r="B15" s="24">
        <v>2005.0</v>
      </c>
      <c r="C15" s="25">
        <v>0.0</v>
      </c>
      <c r="D15" s="26">
        <v>0.0</v>
      </c>
      <c r="E15" s="27"/>
      <c r="F15" s="28"/>
      <c r="G15" s="25">
        <v>0.0</v>
      </c>
      <c r="H15" s="26">
        <v>0.0</v>
      </c>
      <c r="I15" s="25">
        <v>10.0</v>
      </c>
      <c r="J15" s="26">
        <v>1.254144E7</v>
      </c>
      <c r="K15" s="25">
        <v>0.0</v>
      </c>
      <c r="L15" s="26">
        <v>0.0</v>
      </c>
      <c r="M15" s="25">
        <v>0.0</v>
      </c>
      <c r="N15" s="26">
        <v>0.0</v>
      </c>
      <c r="O15" s="25">
        <v>0.0</v>
      </c>
      <c r="P15" s="26">
        <v>0.0</v>
      </c>
      <c r="Q15" s="25">
        <v>0.0</v>
      </c>
      <c r="R15" s="26">
        <v>0.0</v>
      </c>
      <c r="S15" s="29">
        <v>7.0</v>
      </c>
      <c r="T15" s="29">
        <v>1117293.0</v>
      </c>
      <c r="U15" s="30">
        <f t="shared" ref="U15:V15" si="11">SUM(C15+G15+I15+K15+M15+O15+Q15+S15)</f>
        <v>17</v>
      </c>
      <c r="V15" s="31">
        <f t="shared" si="11"/>
        <v>13658733</v>
      </c>
      <c r="W15" s="32"/>
      <c r="X15" s="33"/>
      <c r="Y15" s="34"/>
      <c r="Z15" s="33"/>
      <c r="AA15" s="34"/>
      <c r="AB15" s="38"/>
      <c r="AC15" s="35"/>
      <c r="AD15" s="35"/>
      <c r="AE15" s="36"/>
      <c r="AF15" s="36"/>
      <c r="AG15" s="36"/>
      <c r="AH15" s="36"/>
      <c r="AI15" s="36"/>
      <c r="AJ15" s="36"/>
      <c r="AK15" s="36"/>
      <c r="AL15" s="36"/>
      <c r="AM15" s="36"/>
      <c r="AN15" s="36"/>
      <c r="AO15" s="36"/>
      <c r="AP15" s="36"/>
      <c r="AQ15" s="36"/>
    </row>
    <row r="16" ht="12.75" customHeight="1">
      <c r="A16" s="15" t="s">
        <v>30</v>
      </c>
      <c r="B16" s="24">
        <v>2005.0</v>
      </c>
      <c r="C16" s="25">
        <v>0.0</v>
      </c>
      <c r="D16" s="26"/>
      <c r="E16" s="27"/>
      <c r="F16" s="28"/>
      <c r="G16" s="25">
        <v>0.0</v>
      </c>
      <c r="H16" s="26">
        <v>0.0</v>
      </c>
      <c r="I16" s="25">
        <v>5.0</v>
      </c>
      <c r="J16" s="26">
        <v>2430000.0</v>
      </c>
      <c r="K16" s="25">
        <v>0.0</v>
      </c>
      <c r="L16" s="26">
        <v>0.0</v>
      </c>
      <c r="M16" s="25">
        <v>1.0</v>
      </c>
      <c r="N16" s="26">
        <v>40000.0</v>
      </c>
      <c r="O16" s="25">
        <v>0.0</v>
      </c>
      <c r="P16" s="26">
        <v>0.0</v>
      </c>
      <c r="Q16" s="25">
        <v>0.0</v>
      </c>
      <c r="R16" s="26">
        <v>0.0</v>
      </c>
      <c r="S16" s="29">
        <v>5.0</v>
      </c>
      <c r="T16" s="29">
        <v>821489.0</v>
      </c>
      <c r="U16" s="30">
        <f t="shared" ref="U16:V16" si="12">SUM(C16+G16+I16+K16+M16+O16+Q16+S16)</f>
        <v>11</v>
      </c>
      <c r="V16" s="31">
        <f t="shared" si="12"/>
        <v>3291489</v>
      </c>
      <c r="W16" s="32"/>
      <c r="X16" s="33"/>
      <c r="Y16" s="34"/>
      <c r="Z16" s="33"/>
      <c r="AA16" s="34"/>
      <c r="AB16" s="38"/>
      <c r="AC16" s="35"/>
      <c r="AD16" s="35"/>
      <c r="AE16" s="36"/>
      <c r="AF16" s="36"/>
      <c r="AG16" s="36"/>
      <c r="AH16" s="36"/>
      <c r="AI16" s="36"/>
      <c r="AJ16" s="36"/>
      <c r="AK16" s="36"/>
      <c r="AL16" s="36"/>
      <c r="AM16" s="36"/>
      <c r="AN16" s="36"/>
      <c r="AO16" s="36"/>
      <c r="AP16" s="36"/>
      <c r="AQ16" s="36"/>
    </row>
    <row r="17" ht="12.75" customHeight="1">
      <c r="A17" s="23" t="s">
        <v>31</v>
      </c>
      <c r="B17" s="40">
        <v>2005.0</v>
      </c>
      <c r="C17" s="41">
        <f t="shared" ref="C17:D17" si="13">SUM(C5:C16)</f>
        <v>2</v>
      </c>
      <c r="D17" s="42">
        <f t="shared" si="13"/>
        <v>1180240</v>
      </c>
      <c r="E17" s="43"/>
      <c r="F17" s="44"/>
      <c r="G17" s="41">
        <f t="shared" ref="G17:V17" si="14">SUM(G5:G16)</f>
        <v>0</v>
      </c>
      <c r="H17" s="42">
        <f t="shared" si="14"/>
        <v>0</v>
      </c>
      <c r="I17" s="41">
        <f t="shared" si="14"/>
        <v>84</v>
      </c>
      <c r="J17" s="42">
        <f t="shared" si="14"/>
        <v>69033184</v>
      </c>
      <c r="K17" s="41">
        <f t="shared" si="14"/>
        <v>2</v>
      </c>
      <c r="L17" s="42">
        <f t="shared" si="14"/>
        <v>2787200</v>
      </c>
      <c r="M17" s="41">
        <f t="shared" si="14"/>
        <v>13</v>
      </c>
      <c r="N17" s="42">
        <f t="shared" si="14"/>
        <v>5000616</v>
      </c>
      <c r="O17" s="41">
        <f t="shared" si="14"/>
        <v>0</v>
      </c>
      <c r="P17" s="42">
        <f t="shared" si="14"/>
        <v>0</v>
      </c>
      <c r="Q17" s="41">
        <f t="shared" si="14"/>
        <v>0</v>
      </c>
      <c r="R17" s="42">
        <f t="shared" si="14"/>
        <v>0</v>
      </c>
      <c r="S17" s="45">
        <f t="shared" si="14"/>
        <v>75</v>
      </c>
      <c r="T17" s="45">
        <f t="shared" si="14"/>
        <v>42765154</v>
      </c>
      <c r="U17" s="46">
        <f t="shared" si="14"/>
        <v>176</v>
      </c>
      <c r="V17" s="47">
        <f t="shared" si="14"/>
        <v>120766394</v>
      </c>
      <c r="W17" s="48"/>
      <c r="X17" s="49"/>
      <c r="Y17" s="50"/>
      <c r="Z17" s="49"/>
      <c r="AA17" s="50"/>
      <c r="AB17" s="38"/>
      <c r="AC17" s="36"/>
      <c r="AD17" s="36"/>
      <c r="AE17" s="36"/>
      <c r="AF17" s="36"/>
      <c r="AG17" s="36"/>
      <c r="AH17" s="36"/>
      <c r="AI17" s="36"/>
      <c r="AJ17" s="36"/>
      <c r="AK17" s="36"/>
      <c r="AL17" s="36"/>
      <c r="AM17" s="36"/>
      <c r="AN17" s="36"/>
      <c r="AO17" s="36"/>
      <c r="AP17" s="36"/>
      <c r="AQ17" s="36"/>
    </row>
    <row r="18" ht="12.75" customHeight="1">
      <c r="A18" s="15" t="s">
        <v>19</v>
      </c>
      <c r="B18" s="24">
        <v>2006.0</v>
      </c>
      <c r="C18" s="25">
        <v>0.0</v>
      </c>
      <c r="D18" s="26">
        <v>0.0</v>
      </c>
      <c r="E18" s="27"/>
      <c r="F18" s="28"/>
      <c r="G18" s="25">
        <v>0.0</v>
      </c>
      <c r="H18" s="26">
        <v>0.0</v>
      </c>
      <c r="I18" s="25">
        <v>4.0</v>
      </c>
      <c r="J18" s="26">
        <v>4965336.0</v>
      </c>
      <c r="K18" s="25">
        <v>0.0</v>
      </c>
      <c r="L18" s="26">
        <v>0.0</v>
      </c>
      <c r="M18" s="25">
        <v>2.0</v>
      </c>
      <c r="N18" s="26">
        <v>578360.0</v>
      </c>
      <c r="O18" s="25">
        <v>0.0</v>
      </c>
      <c r="P18" s="26">
        <v>0.0</v>
      </c>
      <c r="Q18" s="25">
        <v>0.0</v>
      </c>
      <c r="R18" s="26">
        <v>0.0</v>
      </c>
      <c r="S18" s="29">
        <v>9.0</v>
      </c>
      <c r="T18" s="29">
        <v>1469297.0</v>
      </c>
      <c r="U18" s="30">
        <f t="shared" ref="U18:V18" si="15">SUM(C18+G18+I18+K18+M18+O18+Q18+S18)</f>
        <v>15</v>
      </c>
      <c r="V18" s="31">
        <f t="shared" si="15"/>
        <v>7012993</v>
      </c>
      <c r="W18" s="51">
        <f>U18-'Non Residential-Finish&amp; Imp'!U5</f>
        <v>8</v>
      </c>
      <c r="X18" s="52">
        <f>W18/'Non Residential-Finish&amp; Imp'!U5</f>
        <v>1.142857143</v>
      </c>
      <c r="Y18" s="53">
        <f>V18-'Non Residential-Finish&amp; Imp'!V5</f>
        <v>4248525</v>
      </c>
      <c r="Z18" s="52">
        <f>Y18/'Non Residential-Finish&amp; Imp'!V5</f>
        <v>1.536832765</v>
      </c>
      <c r="AA18" s="53">
        <f>Y18</f>
        <v>4248525</v>
      </c>
      <c r="AB18" s="38"/>
      <c r="AC18" s="35"/>
      <c r="AD18" s="35"/>
      <c r="AE18" s="36"/>
      <c r="AF18" s="37"/>
      <c r="AG18" s="37"/>
      <c r="AH18" s="37"/>
      <c r="AI18" s="37"/>
      <c r="AJ18" s="37"/>
      <c r="AK18" s="37"/>
      <c r="AL18" s="37"/>
      <c r="AM18" s="37"/>
      <c r="AN18" s="37"/>
      <c r="AO18" s="37"/>
      <c r="AP18" s="37"/>
      <c r="AQ18" s="37"/>
    </row>
    <row r="19" ht="12.75" customHeight="1">
      <c r="A19" s="15" t="s">
        <v>20</v>
      </c>
      <c r="B19" s="24">
        <v>2006.0</v>
      </c>
      <c r="C19" s="25">
        <v>1.0</v>
      </c>
      <c r="D19" s="26">
        <v>200000.0</v>
      </c>
      <c r="E19" s="27"/>
      <c r="F19" s="28"/>
      <c r="G19" s="25">
        <v>0.0</v>
      </c>
      <c r="H19" s="26">
        <v>0.0</v>
      </c>
      <c r="I19" s="25">
        <v>4.0</v>
      </c>
      <c r="J19" s="26">
        <v>5748000.0</v>
      </c>
      <c r="K19" s="25">
        <v>0.0</v>
      </c>
      <c r="L19" s="26">
        <v>0.0</v>
      </c>
      <c r="M19" s="25">
        <v>0.0</v>
      </c>
      <c r="N19" s="26">
        <v>0.0</v>
      </c>
      <c r="O19" s="25">
        <v>0.0</v>
      </c>
      <c r="P19" s="26">
        <v>0.0</v>
      </c>
      <c r="Q19" s="25">
        <v>0.0</v>
      </c>
      <c r="R19" s="26">
        <v>0.0</v>
      </c>
      <c r="S19" s="29">
        <v>4.0</v>
      </c>
      <c r="T19" s="29">
        <v>982242.0</v>
      </c>
      <c r="U19" s="30">
        <f t="shared" ref="U19:V19" si="16">SUM(C19+G19+I19+K19+M19+O19+Q19+S19)</f>
        <v>9</v>
      </c>
      <c r="V19" s="31">
        <f t="shared" si="16"/>
        <v>6930242</v>
      </c>
      <c r="W19" s="51">
        <f>U19-'Non Residential-Finish&amp; Imp'!U6</f>
        <v>-1</v>
      </c>
      <c r="X19" s="52">
        <f>W19/'Non Residential-Finish&amp; Imp'!U6</f>
        <v>-0.1</v>
      </c>
      <c r="Y19" s="53">
        <f>V19-'Non Residential-Finish&amp; Imp'!V6</f>
        <v>-564983</v>
      </c>
      <c r="Z19" s="52">
        <f>Y19/'Non Residential-Finish&amp; Imp'!V6</f>
        <v>-0.075379058</v>
      </c>
      <c r="AA19" s="53">
        <f t="shared" ref="AA19:AA29" si="18">AA18+Y19</f>
        <v>3683542</v>
      </c>
      <c r="AB19" s="38"/>
      <c r="AC19" s="35"/>
      <c r="AD19" s="35"/>
      <c r="AE19" s="36"/>
      <c r="AF19" s="37"/>
      <c r="AG19" s="37"/>
      <c r="AH19" s="37"/>
      <c r="AI19" s="37"/>
      <c r="AJ19" s="37"/>
      <c r="AK19" s="37"/>
      <c r="AL19" s="37"/>
      <c r="AM19" s="37"/>
      <c r="AN19" s="37"/>
      <c r="AO19" s="37"/>
      <c r="AP19" s="37"/>
      <c r="AQ19" s="37"/>
    </row>
    <row r="20" ht="12.75" customHeight="1">
      <c r="A20" s="15" t="s">
        <v>21</v>
      </c>
      <c r="B20" s="24">
        <v>2006.0</v>
      </c>
      <c r="C20" s="25">
        <v>0.0</v>
      </c>
      <c r="D20" s="26">
        <v>0.0</v>
      </c>
      <c r="E20" s="27"/>
      <c r="F20" s="28"/>
      <c r="G20" s="25">
        <v>0.0</v>
      </c>
      <c r="H20" s="26">
        <v>0.0</v>
      </c>
      <c r="I20" s="25">
        <v>5.0</v>
      </c>
      <c r="J20" s="26">
        <v>2.099599E7</v>
      </c>
      <c r="K20" s="25">
        <v>0.0</v>
      </c>
      <c r="L20" s="26">
        <v>0.0</v>
      </c>
      <c r="M20" s="25">
        <v>0.0</v>
      </c>
      <c r="N20" s="26">
        <v>0.0</v>
      </c>
      <c r="O20" s="25">
        <v>0.0</v>
      </c>
      <c r="P20" s="26">
        <v>0.0</v>
      </c>
      <c r="Q20" s="25">
        <v>0.0</v>
      </c>
      <c r="R20" s="26">
        <v>0.0</v>
      </c>
      <c r="S20" s="29">
        <v>9.0</v>
      </c>
      <c r="T20" s="29">
        <v>2200182.0</v>
      </c>
      <c r="U20" s="30">
        <f t="shared" ref="U20:V20" si="17">SUM(C20+G20+I20+K20+M20+O20+Q20+S20)</f>
        <v>14</v>
      </c>
      <c r="V20" s="31">
        <f t="shared" si="17"/>
        <v>23196172</v>
      </c>
      <c r="W20" s="51">
        <f>U20-'Non Residential-Finish&amp; Imp'!U7</f>
        <v>-6</v>
      </c>
      <c r="X20" s="52">
        <f>W20/'Non Residential-Finish&amp; Imp'!U7</f>
        <v>-0.3</v>
      </c>
      <c r="Y20" s="53">
        <f>V20-'Non Residential-Finish&amp; Imp'!V7</f>
        <v>13538798</v>
      </c>
      <c r="Z20" s="52">
        <f>Y20/'Non Residential-Finish&amp; Imp'!V7</f>
        <v>1.401912984</v>
      </c>
      <c r="AA20" s="53">
        <f t="shared" si="18"/>
        <v>17222340</v>
      </c>
      <c r="AB20" s="38"/>
      <c r="AC20" s="35"/>
      <c r="AD20" s="35"/>
      <c r="AE20" s="38"/>
      <c r="AF20" s="39"/>
      <c r="AG20" s="39"/>
      <c r="AH20" s="39"/>
      <c r="AI20" s="39"/>
      <c r="AJ20" s="39"/>
      <c r="AK20" s="39"/>
      <c r="AL20" s="39"/>
      <c r="AM20" s="39"/>
      <c r="AN20" s="39"/>
      <c r="AO20" s="39"/>
      <c r="AP20" s="39"/>
      <c r="AQ20" s="39"/>
    </row>
    <row r="21" ht="12.75" customHeight="1">
      <c r="A21" s="15" t="s">
        <v>22</v>
      </c>
      <c r="B21" s="24">
        <v>2006.0</v>
      </c>
      <c r="C21" s="25">
        <v>0.0</v>
      </c>
      <c r="D21" s="26">
        <v>0.0</v>
      </c>
      <c r="E21" s="27"/>
      <c r="F21" s="28"/>
      <c r="G21" s="25">
        <v>0.0</v>
      </c>
      <c r="H21" s="26">
        <v>0.0</v>
      </c>
      <c r="I21" s="25">
        <v>3.0</v>
      </c>
      <c r="J21" s="26">
        <v>8053900.0</v>
      </c>
      <c r="K21" s="25">
        <v>0.0</v>
      </c>
      <c r="L21" s="26">
        <v>0.0</v>
      </c>
      <c r="M21" s="25">
        <v>1.0</v>
      </c>
      <c r="N21" s="26">
        <v>90000.0</v>
      </c>
      <c r="O21" s="25">
        <v>0.0</v>
      </c>
      <c r="P21" s="26">
        <v>0.0</v>
      </c>
      <c r="Q21" s="25">
        <v>0.0</v>
      </c>
      <c r="R21" s="26">
        <v>0.0</v>
      </c>
      <c r="S21" s="29">
        <v>2.0</v>
      </c>
      <c r="T21" s="29">
        <v>339950.0</v>
      </c>
      <c r="U21" s="30">
        <f t="shared" ref="U21:V21" si="19">SUM(C21+G21+I21+K21+M21+O21+Q21+S21)</f>
        <v>6</v>
      </c>
      <c r="V21" s="31">
        <f t="shared" si="19"/>
        <v>8483850</v>
      </c>
      <c r="W21" s="51">
        <f>U21-'Non Residential-Finish&amp; Imp'!U8</f>
        <v>-5</v>
      </c>
      <c r="X21" s="52">
        <f>W21/'Non Residential-Finish&amp; Imp'!U8</f>
        <v>-0.4545454545</v>
      </c>
      <c r="Y21" s="53">
        <f>V21-'Non Residential-Finish&amp; Imp'!V8</f>
        <v>-3066347</v>
      </c>
      <c r="Z21" s="52">
        <f>Y21/'Non Residential-Finish&amp; Imp'!V8</f>
        <v>-0.2654800606</v>
      </c>
      <c r="AA21" s="53">
        <f t="shared" si="18"/>
        <v>14155993</v>
      </c>
      <c r="AB21" s="38"/>
      <c r="AC21" s="35"/>
      <c r="AD21" s="35"/>
      <c r="AE21" s="36"/>
      <c r="AF21" s="15"/>
      <c r="AG21" s="15"/>
      <c r="AH21" s="15"/>
      <c r="AI21" s="15"/>
      <c r="AJ21" s="15"/>
      <c r="AK21" s="15"/>
      <c r="AL21" s="15"/>
      <c r="AM21" s="15"/>
      <c r="AN21" s="15"/>
      <c r="AO21" s="15"/>
      <c r="AP21" s="15"/>
      <c r="AQ21" s="15"/>
    </row>
    <row r="22" ht="12.75" customHeight="1">
      <c r="A22" s="15" t="s">
        <v>23</v>
      </c>
      <c r="B22" s="24">
        <v>2006.0</v>
      </c>
      <c r="C22" s="25">
        <v>0.0</v>
      </c>
      <c r="D22" s="26">
        <v>0.0</v>
      </c>
      <c r="E22" s="27"/>
      <c r="F22" s="28"/>
      <c r="G22" s="25">
        <v>64.0</v>
      </c>
      <c r="H22" s="26">
        <v>2.0024328E7</v>
      </c>
      <c r="I22" s="25">
        <v>9.0</v>
      </c>
      <c r="J22" s="26">
        <v>9869462.0</v>
      </c>
      <c r="K22" s="25">
        <v>0.0</v>
      </c>
      <c r="L22" s="26">
        <v>0.0</v>
      </c>
      <c r="M22" s="25">
        <v>1.0</v>
      </c>
      <c r="N22" s="26">
        <v>200000.0</v>
      </c>
      <c r="O22" s="25">
        <v>0.0</v>
      </c>
      <c r="P22" s="26">
        <v>0.0</v>
      </c>
      <c r="Q22" s="25">
        <v>0.0</v>
      </c>
      <c r="R22" s="26">
        <v>0.0</v>
      </c>
      <c r="S22" s="29">
        <v>9.0</v>
      </c>
      <c r="T22" s="29">
        <v>9399341.0</v>
      </c>
      <c r="U22" s="30">
        <f t="shared" ref="U22:V22" si="20">SUM(C22+G22+I22+K22+M22+O22+Q22+S22)</f>
        <v>83</v>
      </c>
      <c r="V22" s="31">
        <f t="shared" si="20"/>
        <v>39493131</v>
      </c>
      <c r="W22" s="51">
        <f>U22-'Non Residential-Finish&amp; Imp'!U9</f>
        <v>71</v>
      </c>
      <c r="X22" s="52">
        <f>W22/'Non Residential-Finish&amp; Imp'!U9</f>
        <v>5.916666667</v>
      </c>
      <c r="Y22" s="53">
        <f>V22-'Non Residential-Finish&amp; Imp'!V9</f>
        <v>32841649</v>
      </c>
      <c r="Z22" s="52">
        <f>Y22/'Non Residential-Finish&amp; Imp'!V9</f>
        <v>4.937493479</v>
      </c>
      <c r="AA22" s="53">
        <f t="shared" si="18"/>
        <v>46997642</v>
      </c>
      <c r="AB22" s="38"/>
      <c r="AC22" s="35"/>
      <c r="AD22" s="35"/>
      <c r="AE22" s="36"/>
      <c r="AF22" s="15"/>
      <c r="AG22" s="15"/>
      <c r="AH22" s="15"/>
      <c r="AI22" s="15"/>
      <c r="AJ22" s="15"/>
      <c r="AK22" s="15"/>
      <c r="AL22" s="15"/>
      <c r="AM22" s="15"/>
      <c r="AN22" s="15"/>
      <c r="AO22" s="15"/>
      <c r="AP22" s="15"/>
      <c r="AQ22" s="15"/>
    </row>
    <row r="23" ht="12.75" customHeight="1">
      <c r="A23" s="15" t="s">
        <v>24</v>
      </c>
      <c r="B23" s="24">
        <v>2006.0</v>
      </c>
      <c r="C23" s="25">
        <v>0.0</v>
      </c>
      <c r="D23" s="26">
        <v>0.0</v>
      </c>
      <c r="E23" s="27"/>
      <c r="F23" s="28"/>
      <c r="G23" s="25">
        <v>78.0</v>
      </c>
      <c r="H23" s="26">
        <v>2.2128963E7</v>
      </c>
      <c r="I23" s="25">
        <v>12.0</v>
      </c>
      <c r="J23" s="26">
        <v>1.8268569E7</v>
      </c>
      <c r="K23" s="25">
        <v>0.0</v>
      </c>
      <c r="L23" s="26">
        <v>0.0</v>
      </c>
      <c r="M23" s="25">
        <v>1.0</v>
      </c>
      <c r="N23" s="26">
        <v>52500.0</v>
      </c>
      <c r="O23" s="25">
        <v>0.0</v>
      </c>
      <c r="P23" s="26">
        <v>0.0</v>
      </c>
      <c r="Q23" s="25">
        <v>0.0</v>
      </c>
      <c r="R23" s="26">
        <v>0.0</v>
      </c>
      <c r="S23" s="29">
        <v>7.0</v>
      </c>
      <c r="T23" s="29">
        <v>2844100.0</v>
      </c>
      <c r="U23" s="30">
        <f t="shared" ref="U23:V23" si="21">SUM(C23+G23+I23+K23+M23+O23+Q23+S23)</f>
        <v>98</v>
      </c>
      <c r="V23" s="31">
        <f t="shared" si="21"/>
        <v>43294132</v>
      </c>
      <c r="W23" s="51">
        <f>U23-'Non Residential-Finish&amp; Imp'!U10</f>
        <v>86</v>
      </c>
      <c r="X23" s="52">
        <f>W23/'Non Residential-Finish&amp; Imp'!U10</f>
        <v>7.166666667</v>
      </c>
      <c r="Y23" s="53">
        <f>V23-'Non Residential-Finish&amp; Imp'!V10</f>
        <v>38873851</v>
      </c>
      <c r="Z23" s="52">
        <f>Y23/'Non Residential-Finish&amp; Imp'!V10</f>
        <v>8.794429811</v>
      </c>
      <c r="AA23" s="53">
        <f t="shared" si="18"/>
        <v>85871493</v>
      </c>
      <c r="AB23" s="38"/>
      <c r="AC23" s="35"/>
      <c r="AD23" s="35"/>
      <c r="AE23" s="36"/>
      <c r="AF23" s="36"/>
      <c r="AG23" s="36"/>
      <c r="AH23" s="36"/>
      <c r="AI23" s="36"/>
      <c r="AJ23" s="36"/>
      <c r="AK23" s="36"/>
      <c r="AL23" s="36"/>
      <c r="AM23" s="36"/>
      <c r="AN23" s="36"/>
      <c r="AO23" s="36"/>
      <c r="AP23" s="36"/>
      <c r="AQ23" s="36"/>
    </row>
    <row r="24" ht="12.75" customHeight="1">
      <c r="A24" s="15" t="s">
        <v>25</v>
      </c>
      <c r="B24" s="24">
        <v>2006.0</v>
      </c>
      <c r="C24" s="25">
        <v>2.0</v>
      </c>
      <c r="D24" s="26">
        <v>95000.0</v>
      </c>
      <c r="E24" s="27"/>
      <c r="F24" s="28"/>
      <c r="G24" s="25">
        <v>40.0</v>
      </c>
      <c r="H24" s="26">
        <v>9878332.0</v>
      </c>
      <c r="I24" s="25">
        <v>10.0</v>
      </c>
      <c r="J24" s="26">
        <v>2.7314688E7</v>
      </c>
      <c r="K24" s="25">
        <v>0.0</v>
      </c>
      <c r="L24" s="26">
        <v>0.0</v>
      </c>
      <c r="M24" s="25">
        <v>0.0</v>
      </c>
      <c r="N24" s="26">
        <v>0.0</v>
      </c>
      <c r="O24" s="25">
        <v>0.0</v>
      </c>
      <c r="P24" s="26">
        <v>0.0</v>
      </c>
      <c r="Q24" s="25">
        <v>0.0</v>
      </c>
      <c r="R24" s="26">
        <v>0.0</v>
      </c>
      <c r="S24" s="29">
        <v>7.0</v>
      </c>
      <c r="T24" s="29">
        <v>2110199.0</v>
      </c>
      <c r="U24" s="30">
        <f t="shared" ref="U24:V24" si="22">SUM(C24+G24+I24+K24+M24+O24+Q24+S24)</f>
        <v>59</v>
      </c>
      <c r="V24" s="31">
        <f t="shared" si="22"/>
        <v>39398219</v>
      </c>
      <c r="W24" s="51">
        <f>U24-'Non Residential-Finish&amp; Imp'!U11</f>
        <v>39</v>
      </c>
      <c r="X24" s="52">
        <f>W24/'Non Residential-Finish&amp; Imp'!U11</f>
        <v>1.95</v>
      </c>
      <c r="Y24" s="53">
        <f>V24-'Non Residential-Finish&amp; Imp'!V11</f>
        <v>29199526</v>
      </c>
      <c r="Z24" s="52">
        <f>Y24/'Non Residential-Finish&amp; Imp'!V11</f>
        <v>2.863065493</v>
      </c>
      <c r="AA24" s="53">
        <f t="shared" si="18"/>
        <v>115071019</v>
      </c>
      <c r="AB24" s="38"/>
      <c r="AC24" s="35"/>
      <c r="AD24" s="35"/>
      <c r="AE24" s="36"/>
      <c r="AF24" s="36"/>
      <c r="AG24" s="36"/>
      <c r="AH24" s="36"/>
      <c r="AI24" s="36"/>
      <c r="AJ24" s="36"/>
      <c r="AK24" s="36"/>
      <c r="AL24" s="36"/>
      <c r="AM24" s="36"/>
      <c r="AN24" s="36"/>
      <c r="AO24" s="36"/>
      <c r="AP24" s="36"/>
      <c r="AQ24" s="36"/>
    </row>
    <row r="25" ht="12.75" customHeight="1">
      <c r="A25" s="15" t="s">
        <v>26</v>
      </c>
      <c r="B25" s="24">
        <v>2006.0</v>
      </c>
      <c r="C25" s="25">
        <v>0.0</v>
      </c>
      <c r="D25" s="26">
        <v>0.0</v>
      </c>
      <c r="E25" s="27"/>
      <c r="F25" s="28"/>
      <c r="G25" s="25">
        <v>67.0</v>
      </c>
      <c r="H25" s="26">
        <v>1.4866473E7</v>
      </c>
      <c r="I25" s="25">
        <v>9.0</v>
      </c>
      <c r="J25" s="26">
        <v>6636815.0</v>
      </c>
      <c r="K25" s="25">
        <v>0.0</v>
      </c>
      <c r="L25" s="26">
        <v>0.0</v>
      </c>
      <c r="M25" s="25">
        <v>1.0</v>
      </c>
      <c r="N25" s="26">
        <v>2.7572E7</v>
      </c>
      <c r="O25" s="25">
        <v>0.0</v>
      </c>
      <c r="P25" s="26">
        <v>0.0</v>
      </c>
      <c r="Q25" s="25">
        <v>0.0</v>
      </c>
      <c r="R25" s="26">
        <v>0.0</v>
      </c>
      <c r="S25" s="29">
        <v>6.0</v>
      </c>
      <c r="T25" s="29">
        <v>773958.0</v>
      </c>
      <c r="U25" s="30">
        <f t="shared" ref="U25:V25" si="23">SUM(C25+G25+I25+K25+M25+O25+Q25+S25)</f>
        <v>83</v>
      </c>
      <c r="V25" s="31">
        <f t="shared" si="23"/>
        <v>49849246</v>
      </c>
      <c r="W25" s="51">
        <f>U25-'Non Residential-Finish&amp; Imp'!U12</f>
        <v>62</v>
      </c>
      <c r="X25" s="52">
        <f>W25/'Non Residential-Finish&amp; Imp'!U12</f>
        <v>2.952380952</v>
      </c>
      <c r="Y25" s="53">
        <f>V25-'Non Residential-Finish&amp; Imp'!V12</f>
        <v>33924693</v>
      </c>
      <c r="Z25" s="52">
        <f>Y25/'Non Residential-Finish&amp; Imp'!V12</f>
        <v>2.130338792</v>
      </c>
      <c r="AA25" s="53">
        <f t="shared" si="18"/>
        <v>148995712</v>
      </c>
      <c r="AB25" s="38"/>
      <c r="AC25" s="35"/>
      <c r="AD25" s="35"/>
      <c r="AE25" s="36"/>
      <c r="AF25" s="36"/>
      <c r="AG25" s="36"/>
      <c r="AH25" s="36"/>
      <c r="AI25" s="36"/>
      <c r="AJ25" s="36"/>
      <c r="AK25" s="36"/>
      <c r="AL25" s="36"/>
      <c r="AM25" s="36"/>
      <c r="AN25" s="36"/>
      <c r="AO25" s="36"/>
      <c r="AP25" s="36"/>
      <c r="AQ25" s="36"/>
    </row>
    <row r="26" ht="12.75" customHeight="1">
      <c r="A26" s="15" t="s">
        <v>27</v>
      </c>
      <c r="B26" s="24">
        <v>2006.0</v>
      </c>
      <c r="C26" s="25">
        <v>0.0</v>
      </c>
      <c r="D26" s="26">
        <v>0.0</v>
      </c>
      <c r="E26" s="27"/>
      <c r="F26" s="28"/>
      <c r="G26" s="25">
        <v>56.0</v>
      </c>
      <c r="H26" s="26">
        <v>3.138805E7</v>
      </c>
      <c r="I26" s="25">
        <v>8.0</v>
      </c>
      <c r="J26" s="26">
        <v>1.328564E7</v>
      </c>
      <c r="K26" s="25">
        <v>0.0</v>
      </c>
      <c r="L26" s="26">
        <v>0.0</v>
      </c>
      <c r="M26" s="25">
        <v>1.0</v>
      </c>
      <c r="N26" s="26">
        <v>3000.0</v>
      </c>
      <c r="O26" s="25">
        <v>0.0</v>
      </c>
      <c r="P26" s="26">
        <v>0.0</v>
      </c>
      <c r="Q26" s="25">
        <v>0.0</v>
      </c>
      <c r="R26" s="26">
        <v>0.0</v>
      </c>
      <c r="S26" s="29">
        <v>8.0</v>
      </c>
      <c r="T26" s="29">
        <v>1087000.0</v>
      </c>
      <c r="U26" s="30">
        <f t="shared" ref="U26:V26" si="24">SUM(C26+G26+I26+K26+M26+O26+Q26+S26)</f>
        <v>73</v>
      </c>
      <c r="V26" s="31">
        <f t="shared" si="24"/>
        <v>45763690</v>
      </c>
      <c r="W26" s="51">
        <f>U26-'Non Residential-Finish&amp; Imp'!U13</f>
        <v>52</v>
      </c>
      <c r="X26" s="52">
        <f>W26/'Non Residential-Finish&amp; Imp'!U13</f>
        <v>2.476190476</v>
      </c>
      <c r="Y26" s="53">
        <f>V26-'Non Residential-Finish&amp; Imp'!V13</f>
        <v>16924186</v>
      </c>
      <c r="Z26" s="52">
        <f>Y26/'Non Residential-Finish&amp; Imp'!V13</f>
        <v>0.5868403978</v>
      </c>
      <c r="AA26" s="53">
        <f t="shared" si="18"/>
        <v>165919898</v>
      </c>
      <c r="AB26" s="38"/>
      <c r="AC26" s="35"/>
      <c r="AD26" s="35"/>
      <c r="AE26" s="36"/>
      <c r="AF26" s="36"/>
      <c r="AG26" s="36"/>
      <c r="AH26" s="36"/>
      <c r="AI26" s="36"/>
      <c r="AJ26" s="36"/>
      <c r="AK26" s="36"/>
      <c r="AL26" s="36"/>
      <c r="AM26" s="36"/>
      <c r="AN26" s="36"/>
      <c r="AO26" s="36"/>
      <c r="AP26" s="36"/>
      <c r="AQ26" s="36"/>
    </row>
    <row r="27" ht="12.75" customHeight="1">
      <c r="A27" s="15" t="s">
        <v>28</v>
      </c>
      <c r="B27" s="24">
        <v>2006.0</v>
      </c>
      <c r="C27" s="25">
        <v>0.0</v>
      </c>
      <c r="D27" s="26">
        <v>0.0</v>
      </c>
      <c r="E27" s="27"/>
      <c r="F27" s="28"/>
      <c r="G27" s="25">
        <v>74.0</v>
      </c>
      <c r="H27" s="26">
        <v>1.1158853E7</v>
      </c>
      <c r="I27" s="25">
        <v>14.0</v>
      </c>
      <c r="J27" s="26">
        <v>7655900.0</v>
      </c>
      <c r="K27" s="25">
        <v>1.0</v>
      </c>
      <c r="L27" s="26">
        <v>300000.0</v>
      </c>
      <c r="M27" s="25">
        <v>0.0</v>
      </c>
      <c r="N27" s="26">
        <v>0.0</v>
      </c>
      <c r="O27" s="25">
        <v>0.0</v>
      </c>
      <c r="P27" s="26">
        <v>0.0</v>
      </c>
      <c r="Q27" s="25">
        <v>0.0</v>
      </c>
      <c r="R27" s="26">
        <v>0.0</v>
      </c>
      <c r="S27" s="29">
        <v>3.0</v>
      </c>
      <c r="T27" s="29">
        <v>963188.0</v>
      </c>
      <c r="U27" s="30">
        <f t="shared" ref="U27:V27" si="25">SUM(C27+G27+I27+K27+M27+O27+Q27+S27)</f>
        <v>92</v>
      </c>
      <c r="V27" s="31">
        <f t="shared" si="25"/>
        <v>20077941</v>
      </c>
      <c r="W27" s="51">
        <f>U27-'Non Residential-Finish&amp; Imp'!U14</f>
        <v>78</v>
      </c>
      <c r="X27" s="52">
        <f>W27/'Non Residential-Finish&amp; Imp'!U14</f>
        <v>5.571428571</v>
      </c>
      <c r="Y27" s="53">
        <f>V27-'Non Residential-Finish&amp; Imp'!V14</f>
        <v>13763546</v>
      </c>
      <c r="Z27" s="52">
        <f>Y27/'Non Residential-Finish&amp; Imp'!V14</f>
        <v>2.179709378</v>
      </c>
      <c r="AA27" s="53">
        <f t="shared" si="18"/>
        <v>179683444</v>
      </c>
      <c r="AB27" s="38"/>
      <c r="AC27" s="35"/>
      <c r="AD27" s="35"/>
      <c r="AE27" s="36"/>
      <c r="AF27" s="36"/>
      <c r="AG27" s="36"/>
      <c r="AH27" s="36"/>
      <c r="AI27" s="36"/>
      <c r="AJ27" s="36"/>
      <c r="AK27" s="36"/>
      <c r="AL27" s="36"/>
      <c r="AM27" s="36"/>
      <c r="AN27" s="36"/>
      <c r="AO27" s="36"/>
      <c r="AP27" s="36"/>
      <c r="AQ27" s="36"/>
    </row>
    <row r="28" ht="12.75" customHeight="1">
      <c r="A28" s="15" t="s">
        <v>29</v>
      </c>
      <c r="B28" s="24">
        <v>2006.0</v>
      </c>
      <c r="C28" s="25">
        <v>0.0</v>
      </c>
      <c r="D28" s="26">
        <v>0.0</v>
      </c>
      <c r="E28" s="27"/>
      <c r="F28" s="28"/>
      <c r="G28" s="25">
        <v>58.0</v>
      </c>
      <c r="H28" s="26">
        <v>2.117867E7</v>
      </c>
      <c r="I28" s="25">
        <v>9.0</v>
      </c>
      <c r="J28" s="26">
        <v>4813980.0</v>
      </c>
      <c r="K28" s="25">
        <v>1.0</v>
      </c>
      <c r="L28" s="26">
        <v>470000.0</v>
      </c>
      <c r="M28" s="25">
        <v>0.0</v>
      </c>
      <c r="N28" s="26">
        <v>0.0</v>
      </c>
      <c r="O28" s="25">
        <v>0.0</v>
      </c>
      <c r="P28" s="26">
        <v>0.0</v>
      </c>
      <c r="Q28" s="25">
        <v>0.0</v>
      </c>
      <c r="R28" s="26">
        <v>0.0</v>
      </c>
      <c r="S28" s="29">
        <v>13.0</v>
      </c>
      <c r="T28" s="29">
        <v>799016.0</v>
      </c>
      <c r="U28" s="30">
        <f t="shared" ref="U28:V28" si="26">SUM(C28+G28+I28+K28+M28+O28+Q28+S28)</f>
        <v>81</v>
      </c>
      <c r="V28" s="31">
        <f t="shared" si="26"/>
        <v>27261666</v>
      </c>
      <c r="W28" s="51">
        <f>U28-'Non Residential-Finish&amp; Imp'!U15</f>
        <v>64</v>
      </c>
      <c r="X28" s="52">
        <f>W28/'Non Residential-Finish&amp; Imp'!U15</f>
        <v>3.764705882</v>
      </c>
      <c r="Y28" s="53">
        <f>V28-'Non Residential-Finish&amp; Imp'!V15</f>
        <v>13602933</v>
      </c>
      <c r="Z28" s="52">
        <f>Y28/'Non Residential-Finish&amp; Imp'!V15</f>
        <v>0.9959147016</v>
      </c>
      <c r="AA28" s="53">
        <f t="shared" si="18"/>
        <v>193286377</v>
      </c>
      <c r="AB28" s="38"/>
      <c r="AC28" s="35"/>
      <c r="AD28" s="35"/>
      <c r="AE28" s="36"/>
      <c r="AF28" s="36"/>
      <c r="AG28" s="36"/>
      <c r="AH28" s="36"/>
      <c r="AI28" s="36"/>
      <c r="AJ28" s="36"/>
      <c r="AK28" s="36"/>
      <c r="AL28" s="36"/>
      <c r="AM28" s="36"/>
      <c r="AN28" s="36"/>
      <c r="AO28" s="36"/>
      <c r="AP28" s="36"/>
      <c r="AQ28" s="36"/>
    </row>
    <row r="29" ht="12.75" customHeight="1">
      <c r="A29" s="15" t="s">
        <v>30</v>
      </c>
      <c r="B29" s="24">
        <v>2006.0</v>
      </c>
      <c r="C29" s="25">
        <v>0.0</v>
      </c>
      <c r="D29" s="26">
        <v>0.0</v>
      </c>
      <c r="E29" s="27"/>
      <c r="F29" s="28"/>
      <c r="G29" s="25">
        <v>46.0</v>
      </c>
      <c r="H29" s="26">
        <v>1.3425301E7</v>
      </c>
      <c r="I29" s="25">
        <v>5.0</v>
      </c>
      <c r="J29" s="26">
        <v>2290000.0</v>
      </c>
      <c r="K29" s="25">
        <v>0.0</v>
      </c>
      <c r="L29" s="26">
        <v>0.0</v>
      </c>
      <c r="M29" s="25">
        <v>0.0</v>
      </c>
      <c r="N29" s="26">
        <v>0.0</v>
      </c>
      <c r="O29" s="25">
        <v>0.0</v>
      </c>
      <c r="P29" s="26">
        <v>0.0</v>
      </c>
      <c r="Q29" s="25">
        <v>0.0</v>
      </c>
      <c r="R29" s="26">
        <v>0.0</v>
      </c>
      <c r="S29" s="29">
        <v>4.0</v>
      </c>
      <c r="T29" s="29">
        <v>2433000.0</v>
      </c>
      <c r="U29" s="30">
        <f t="shared" ref="U29:V29" si="27">SUM(C29+G29+I29+K29+M29+O29+Q29+S29)</f>
        <v>55</v>
      </c>
      <c r="V29" s="31">
        <f t="shared" si="27"/>
        <v>18148301</v>
      </c>
      <c r="W29" s="51">
        <f>U29-'Non Residential-Finish&amp; Imp'!U16</f>
        <v>44</v>
      </c>
      <c r="X29" s="52">
        <f>W29/'Non Residential-Finish&amp; Imp'!U16</f>
        <v>4</v>
      </c>
      <c r="Y29" s="53">
        <f>V29-'Non Residential-Finish&amp; Imp'!V16</f>
        <v>14856812</v>
      </c>
      <c r="Z29" s="52">
        <f>Y29/'Non Residential-Finish&amp; Imp'!V16</f>
        <v>4.513705499</v>
      </c>
      <c r="AA29" s="53">
        <f t="shared" si="18"/>
        <v>208143189</v>
      </c>
      <c r="AB29" s="38"/>
      <c r="AC29" s="35"/>
      <c r="AD29" s="35"/>
      <c r="AE29" s="36"/>
      <c r="AF29" s="36"/>
      <c r="AG29" s="36"/>
      <c r="AH29" s="36"/>
      <c r="AI29" s="36"/>
      <c r="AJ29" s="36"/>
      <c r="AK29" s="36"/>
      <c r="AL29" s="36"/>
      <c r="AM29" s="36"/>
      <c r="AN29" s="36"/>
      <c r="AO29" s="36"/>
      <c r="AP29" s="36"/>
      <c r="AQ29" s="36"/>
    </row>
    <row r="30" ht="12.75" customHeight="1">
      <c r="A30" s="23" t="s">
        <v>31</v>
      </c>
      <c r="B30" s="40">
        <v>2006.0</v>
      </c>
      <c r="C30" s="41">
        <f t="shared" ref="C30:D30" si="28">SUM(C18:C29)</f>
        <v>3</v>
      </c>
      <c r="D30" s="42">
        <f t="shared" si="28"/>
        <v>295000</v>
      </c>
      <c r="E30" s="43"/>
      <c r="F30" s="44"/>
      <c r="G30" s="41">
        <f t="shared" ref="G30:W30" si="29">SUM(G18:G29)</f>
        <v>483</v>
      </c>
      <c r="H30" s="42">
        <f t="shared" si="29"/>
        <v>144048970</v>
      </c>
      <c r="I30" s="41">
        <f t="shared" si="29"/>
        <v>92</v>
      </c>
      <c r="J30" s="42">
        <f t="shared" si="29"/>
        <v>129898280</v>
      </c>
      <c r="K30" s="41">
        <f t="shared" si="29"/>
        <v>2</v>
      </c>
      <c r="L30" s="42">
        <f t="shared" si="29"/>
        <v>770000</v>
      </c>
      <c r="M30" s="41">
        <f t="shared" si="29"/>
        <v>7</v>
      </c>
      <c r="N30" s="42">
        <f t="shared" si="29"/>
        <v>28495860</v>
      </c>
      <c r="O30" s="41">
        <f t="shared" si="29"/>
        <v>0</v>
      </c>
      <c r="P30" s="42">
        <f t="shared" si="29"/>
        <v>0</v>
      </c>
      <c r="Q30" s="41">
        <f t="shared" si="29"/>
        <v>0</v>
      </c>
      <c r="R30" s="42">
        <f t="shared" si="29"/>
        <v>0</v>
      </c>
      <c r="S30" s="45">
        <f t="shared" si="29"/>
        <v>81</v>
      </c>
      <c r="T30" s="45">
        <f t="shared" si="29"/>
        <v>25401473</v>
      </c>
      <c r="U30" s="46">
        <f t="shared" si="29"/>
        <v>668</v>
      </c>
      <c r="V30" s="47">
        <f t="shared" si="29"/>
        <v>328909583</v>
      </c>
      <c r="W30" s="54">
        <f t="shared" si="29"/>
        <v>492</v>
      </c>
      <c r="X30" s="55">
        <f>W30/'Non Residential-Finish&amp; Imp'!U17</f>
        <v>2.795454545</v>
      </c>
      <c r="Y30" s="56">
        <f>SUM(Y18:Y29)</f>
        <v>208143189</v>
      </c>
      <c r="Z30" s="55">
        <f>Y30/'Non Residential-Finish&amp; Imp'!V17</f>
        <v>1.723519119</v>
      </c>
      <c r="AA30" s="56">
        <f t="shared" ref="AA30:AA31" si="31">Y30</f>
        <v>208143189</v>
      </c>
      <c r="AB30" s="38"/>
      <c r="AC30" s="37"/>
      <c r="AD30" s="37"/>
      <c r="AE30" s="15"/>
      <c r="AF30" s="15"/>
      <c r="AG30" s="15"/>
      <c r="AH30" s="15"/>
      <c r="AI30" s="15"/>
      <c r="AJ30" s="15"/>
      <c r="AK30" s="15"/>
      <c r="AL30" s="15"/>
      <c r="AM30" s="15"/>
      <c r="AN30" s="15"/>
      <c r="AO30" s="15"/>
      <c r="AP30" s="15"/>
      <c r="AQ30" s="15"/>
    </row>
    <row r="31" ht="12.75" customHeight="1">
      <c r="A31" s="15" t="s">
        <v>19</v>
      </c>
      <c r="B31" s="24">
        <v>2007.0</v>
      </c>
      <c r="C31" s="25">
        <v>0.0</v>
      </c>
      <c r="D31" s="26">
        <v>0.0</v>
      </c>
      <c r="E31" s="27"/>
      <c r="F31" s="28"/>
      <c r="G31" s="25">
        <v>69.0</v>
      </c>
      <c r="H31" s="26">
        <v>1.1125782E7</v>
      </c>
      <c r="I31" s="25">
        <v>19.0</v>
      </c>
      <c r="J31" s="26">
        <v>1.5167194E7</v>
      </c>
      <c r="K31" s="25">
        <v>0.0</v>
      </c>
      <c r="L31" s="26">
        <v>0.0</v>
      </c>
      <c r="M31" s="25">
        <v>0.0</v>
      </c>
      <c r="N31" s="26">
        <v>0.0</v>
      </c>
      <c r="O31" s="25">
        <v>0.0</v>
      </c>
      <c r="P31" s="26">
        <v>0.0</v>
      </c>
      <c r="Q31" s="25">
        <v>0.0</v>
      </c>
      <c r="R31" s="26">
        <v>0.0</v>
      </c>
      <c r="S31" s="29">
        <v>5.0</v>
      </c>
      <c r="T31" s="29">
        <v>1281521.0</v>
      </c>
      <c r="U31" s="30">
        <f t="shared" ref="U31:V31" si="30">SUM(C31+G31+I31+K31+M31+O31+Q31+S31)</f>
        <v>93</v>
      </c>
      <c r="V31" s="31">
        <f t="shared" si="30"/>
        <v>27574497</v>
      </c>
      <c r="W31" s="51">
        <f>U31-'Non Residential-Finish&amp; Imp'!U18</f>
        <v>78</v>
      </c>
      <c r="X31" s="52">
        <f>W31/'Non Residential-Finish&amp; Imp'!U18</f>
        <v>5.2</v>
      </c>
      <c r="Y31" s="53">
        <f>V31-'Non Residential-Finish&amp; Imp'!V18</f>
        <v>20561504</v>
      </c>
      <c r="Z31" s="52">
        <f>Y31/'Non Residential-Finish&amp; Imp'!V18</f>
        <v>2.93191566</v>
      </c>
      <c r="AA31" s="53">
        <f t="shared" si="31"/>
        <v>20561504</v>
      </c>
      <c r="AB31" s="38"/>
      <c r="AC31" s="35"/>
      <c r="AD31" s="35"/>
      <c r="AE31" s="36"/>
      <c r="AF31" s="37"/>
      <c r="AG31" s="37"/>
      <c r="AH31" s="37"/>
      <c r="AI31" s="37"/>
      <c r="AJ31" s="37"/>
      <c r="AK31" s="37"/>
      <c r="AL31" s="37"/>
      <c r="AM31" s="37"/>
      <c r="AN31" s="37"/>
      <c r="AO31" s="37"/>
      <c r="AP31" s="37"/>
      <c r="AQ31" s="37"/>
    </row>
    <row r="32" ht="12.75" customHeight="1">
      <c r="A32" s="15" t="s">
        <v>20</v>
      </c>
      <c r="B32" s="24">
        <v>2007.0</v>
      </c>
      <c r="C32" s="25">
        <v>0.0</v>
      </c>
      <c r="D32" s="26">
        <v>0.0</v>
      </c>
      <c r="E32" s="27"/>
      <c r="F32" s="28"/>
      <c r="G32" s="25">
        <v>52.0</v>
      </c>
      <c r="H32" s="26">
        <v>1.9023322E7</v>
      </c>
      <c r="I32" s="25">
        <v>2.0</v>
      </c>
      <c r="J32" s="26">
        <v>5.7059286E7</v>
      </c>
      <c r="K32" s="25">
        <v>0.0</v>
      </c>
      <c r="L32" s="26">
        <v>0.0</v>
      </c>
      <c r="M32" s="25">
        <v>0.0</v>
      </c>
      <c r="N32" s="26">
        <v>0.0</v>
      </c>
      <c r="O32" s="25">
        <v>0.0</v>
      </c>
      <c r="P32" s="26">
        <v>0.0</v>
      </c>
      <c r="Q32" s="25">
        <v>0.0</v>
      </c>
      <c r="R32" s="26">
        <v>0.0</v>
      </c>
      <c r="S32" s="29">
        <v>3.0</v>
      </c>
      <c r="T32" s="29">
        <v>2888131.0</v>
      </c>
      <c r="U32" s="30">
        <f t="shared" ref="U32:V32" si="32">SUM(C32+G32+I32+K32+M32+O32+Q32+S32)</f>
        <v>57</v>
      </c>
      <c r="V32" s="31">
        <f t="shared" si="32"/>
        <v>78970739</v>
      </c>
      <c r="W32" s="51">
        <f>U32-'Non Residential-Finish&amp; Imp'!U19</f>
        <v>48</v>
      </c>
      <c r="X32" s="52">
        <f>W32/'Non Residential-Finish&amp; Imp'!U19</f>
        <v>5.333333333</v>
      </c>
      <c r="Y32" s="53">
        <f>V32-'Non Residential-Finish&amp; Imp'!V19</f>
        <v>72040497</v>
      </c>
      <c r="Z32" s="52">
        <f>Y32/'Non Residential-Finish&amp; Imp'!V19</f>
        <v>10.39509111</v>
      </c>
      <c r="AA32" s="53">
        <f t="shared" ref="AA32:AA42" si="34">AA31+Y32</f>
        <v>92602001</v>
      </c>
      <c r="AB32" s="38"/>
      <c r="AC32" s="35"/>
      <c r="AD32" s="35"/>
      <c r="AE32" s="36"/>
      <c r="AF32" s="37"/>
      <c r="AG32" s="37"/>
      <c r="AH32" s="37"/>
      <c r="AI32" s="37"/>
      <c r="AJ32" s="37"/>
      <c r="AK32" s="37"/>
      <c r="AL32" s="37"/>
      <c r="AM32" s="37"/>
      <c r="AN32" s="37"/>
      <c r="AO32" s="37"/>
      <c r="AP32" s="37"/>
      <c r="AQ32" s="37"/>
    </row>
    <row r="33" ht="12.75" customHeight="1">
      <c r="A33" s="15" t="s">
        <v>21</v>
      </c>
      <c r="B33" s="24">
        <v>2007.0</v>
      </c>
      <c r="C33" s="25">
        <v>0.0</v>
      </c>
      <c r="D33" s="26">
        <v>0.0</v>
      </c>
      <c r="E33" s="27"/>
      <c r="F33" s="28"/>
      <c r="G33" s="25">
        <v>59.0</v>
      </c>
      <c r="H33" s="26">
        <v>2.969658E7</v>
      </c>
      <c r="I33" s="25">
        <v>28.0</v>
      </c>
      <c r="J33" s="26">
        <v>1.4078272E7</v>
      </c>
      <c r="K33" s="25">
        <v>1.0</v>
      </c>
      <c r="L33" s="26">
        <v>136000.0</v>
      </c>
      <c r="M33" s="25">
        <v>1.0</v>
      </c>
      <c r="N33" s="26">
        <v>337500.0</v>
      </c>
      <c r="O33" s="25">
        <v>0.0</v>
      </c>
      <c r="P33" s="26">
        <v>0.0</v>
      </c>
      <c r="Q33" s="25">
        <v>0.0</v>
      </c>
      <c r="R33" s="26">
        <v>0.0</v>
      </c>
      <c r="S33" s="29">
        <v>8.0</v>
      </c>
      <c r="T33" s="29">
        <v>9137302.0</v>
      </c>
      <c r="U33" s="30">
        <f t="shared" ref="U33:V33" si="33">SUM(C33+G33+I33+K33+M33+O33+Q33+S33)</f>
        <v>97</v>
      </c>
      <c r="V33" s="31">
        <f t="shared" si="33"/>
        <v>53385654</v>
      </c>
      <c r="W33" s="51">
        <f>U33-'Non Residential-Finish&amp; Imp'!U20</f>
        <v>83</v>
      </c>
      <c r="X33" s="52">
        <f>W33/'Non Residential-Finish&amp; Imp'!U20</f>
        <v>5.928571429</v>
      </c>
      <c r="Y33" s="53">
        <f>V33-'Non Residential-Finish&amp; Imp'!V20</f>
        <v>30189482</v>
      </c>
      <c r="Z33" s="52">
        <f>Y33/'Non Residential-Finish&amp; Imp'!V20</f>
        <v>1.301485521</v>
      </c>
      <c r="AA33" s="53">
        <f t="shared" si="34"/>
        <v>122791483</v>
      </c>
      <c r="AB33" s="38"/>
      <c r="AC33" s="35"/>
      <c r="AD33" s="35"/>
      <c r="AE33" s="38"/>
      <c r="AF33" s="39"/>
      <c r="AG33" s="39"/>
      <c r="AH33" s="39"/>
      <c r="AI33" s="39"/>
      <c r="AJ33" s="39"/>
      <c r="AK33" s="39"/>
      <c r="AL33" s="39"/>
      <c r="AM33" s="39"/>
      <c r="AN33" s="39"/>
      <c r="AO33" s="39"/>
      <c r="AP33" s="39"/>
      <c r="AQ33" s="39"/>
    </row>
    <row r="34" ht="12.75" customHeight="1">
      <c r="A34" s="15" t="s">
        <v>22</v>
      </c>
      <c r="B34" s="24">
        <v>2007.0</v>
      </c>
      <c r="C34" s="25">
        <v>0.0</v>
      </c>
      <c r="D34" s="26">
        <v>0.0</v>
      </c>
      <c r="E34" s="27"/>
      <c r="F34" s="28"/>
      <c r="G34" s="25">
        <v>72.0</v>
      </c>
      <c r="H34" s="26">
        <v>1.8367283E7</v>
      </c>
      <c r="I34" s="25">
        <v>12.0</v>
      </c>
      <c r="J34" s="26">
        <v>3.2802397E7</v>
      </c>
      <c r="K34" s="25">
        <v>0.0</v>
      </c>
      <c r="L34" s="26">
        <v>0.0</v>
      </c>
      <c r="M34" s="25">
        <v>2.0</v>
      </c>
      <c r="N34" s="26">
        <v>419530.0</v>
      </c>
      <c r="O34" s="25">
        <v>0.0</v>
      </c>
      <c r="P34" s="26">
        <v>0.0</v>
      </c>
      <c r="Q34" s="25">
        <v>0.0</v>
      </c>
      <c r="R34" s="26">
        <v>0.0</v>
      </c>
      <c r="S34" s="29">
        <v>6.0</v>
      </c>
      <c r="T34" s="29">
        <v>4296650.0</v>
      </c>
      <c r="U34" s="30">
        <f t="shared" ref="U34:V34" si="35">SUM(C34+G34+I34+K34+M34+O34+Q34+S34)</f>
        <v>92</v>
      </c>
      <c r="V34" s="31">
        <f t="shared" si="35"/>
        <v>55885860</v>
      </c>
      <c r="W34" s="51">
        <f>U34-'Non Residential-Finish&amp; Imp'!U21</f>
        <v>86</v>
      </c>
      <c r="X34" s="52">
        <f>W34/'Non Residential-Finish&amp; Imp'!U21</f>
        <v>14.33333333</v>
      </c>
      <c r="Y34" s="53">
        <f>V34-'Non Residential-Finish&amp; Imp'!V21</f>
        <v>47402010</v>
      </c>
      <c r="Z34" s="52">
        <f>Y34/'Non Residential-Finish&amp; Imp'!V21</f>
        <v>5.587322972</v>
      </c>
      <c r="AA34" s="53">
        <f t="shared" si="34"/>
        <v>170193493</v>
      </c>
      <c r="AB34" s="38"/>
      <c r="AC34" s="35"/>
      <c r="AD34" s="35"/>
      <c r="AE34" s="36"/>
      <c r="AF34" s="15"/>
      <c r="AG34" s="15"/>
      <c r="AH34" s="15"/>
      <c r="AI34" s="15"/>
      <c r="AJ34" s="15"/>
      <c r="AK34" s="15"/>
      <c r="AL34" s="15"/>
      <c r="AM34" s="15"/>
      <c r="AN34" s="15"/>
      <c r="AO34" s="15"/>
      <c r="AP34" s="15"/>
      <c r="AQ34" s="15"/>
    </row>
    <row r="35" ht="12.75" customHeight="1">
      <c r="A35" s="15" t="s">
        <v>23</v>
      </c>
      <c r="B35" s="24">
        <v>2007.0</v>
      </c>
      <c r="C35" s="25">
        <v>0.0</v>
      </c>
      <c r="D35" s="26">
        <v>0.0</v>
      </c>
      <c r="E35" s="27"/>
      <c r="F35" s="28"/>
      <c r="G35" s="25">
        <v>82.0</v>
      </c>
      <c r="H35" s="26">
        <v>3.9936471E7</v>
      </c>
      <c r="I35" s="25">
        <v>13.0</v>
      </c>
      <c r="J35" s="26">
        <v>1.8022555E7</v>
      </c>
      <c r="K35" s="25">
        <v>0.0</v>
      </c>
      <c r="L35" s="26">
        <v>0.0</v>
      </c>
      <c r="M35" s="25">
        <v>2.0</v>
      </c>
      <c r="N35" s="26">
        <v>4094900.0</v>
      </c>
      <c r="O35" s="25">
        <v>0.0</v>
      </c>
      <c r="P35" s="26">
        <v>0.0</v>
      </c>
      <c r="Q35" s="25">
        <v>0.0</v>
      </c>
      <c r="R35" s="26">
        <v>0.0</v>
      </c>
      <c r="S35" s="29">
        <v>4.0</v>
      </c>
      <c r="T35" s="29">
        <v>4006154.0</v>
      </c>
      <c r="U35" s="30">
        <f t="shared" ref="U35:V35" si="36">SUM(C35+G35+I35+K35+M35+O35+Q35+S35)</f>
        <v>101</v>
      </c>
      <c r="V35" s="31">
        <f t="shared" si="36"/>
        <v>66060080</v>
      </c>
      <c r="W35" s="51">
        <f>U35-'Non Residential-Finish&amp; Imp'!U22</f>
        <v>18</v>
      </c>
      <c r="X35" s="52">
        <f>W35/'Non Residential-Finish&amp; Imp'!U22</f>
        <v>0.2168674699</v>
      </c>
      <c r="Y35" s="53">
        <f>V35-'Non Residential-Finish&amp; Imp'!V22</f>
        <v>26566949</v>
      </c>
      <c r="Z35" s="52">
        <f>Y35/'Non Residential-Finish&amp; Imp'!V22</f>
        <v>0.6726979687</v>
      </c>
      <c r="AA35" s="53">
        <f t="shared" si="34"/>
        <v>196760442</v>
      </c>
      <c r="AB35" s="38"/>
      <c r="AC35" s="35"/>
      <c r="AD35" s="35"/>
      <c r="AE35" s="36"/>
      <c r="AF35" s="15"/>
      <c r="AG35" s="15"/>
      <c r="AH35" s="15"/>
      <c r="AI35" s="15"/>
      <c r="AJ35" s="15"/>
      <c r="AK35" s="15"/>
      <c r="AL35" s="15"/>
      <c r="AM35" s="15"/>
      <c r="AN35" s="15"/>
      <c r="AO35" s="15"/>
      <c r="AP35" s="15"/>
      <c r="AQ35" s="15"/>
    </row>
    <row r="36" ht="12.75" customHeight="1">
      <c r="A36" s="15" t="s">
        <v>24</v>
      </c>
      <c r="B36" s="24">
        <v>2007.0</v>
      </c>
      <c r="C36" s="25">
        <v>0.0</v>
      </c>
      <c r="D36" s="26">
        <v>0.0</v>
      </c>
      <c r="E36" s="27"/>
      <c r="F36" s="28"/>
      <c r="G36" s="25">
        <v>96.0</v>
      </c>
      <c r="H36" s="26">
        <v>3.7254906E7</v>
      </c>
      <c r="I36" s="25">
        <v>6.0</v>
      </c>
      <c r="J36" s="26">
        <v>2317580.0</v>
      </c>
      <c r="K36" s="25">
        <v>2.0</v>
      </c>
      <c r="L36" s="26">
        <v>540000.0</v>
      </c>
      <c r="M36" s="25">
        <v>1.0</v>
      </c>
      <c r="N36" s="26">
        <v>25000.0</v>
      </c>
      <c r="O36" s="25">
        <v>0.0</v>
      </c>
      <c r="P36" s="26">
        <v>0.0</v>
      </c>
      <c r="Q36" s="25">
        <v>0.0</v>
      </c>
      <c r="R36" s="26">
        <v>0.0</v>
      </c>
      <c r="S36" s="29">
        <v>3.0</v>
      </c>
      <c r="T36" s="29">
        <v>742324.0</v>
      </c>
      <c r="U36" s="30">
        <f t="shared" ref="U36:V36" si="37">SUM(C36+G36+I36+K36+M36+O36+Q36+S36)</f>
        <v>108</v>
      </c>
      <c r="V36" s="31">
        <f t="shared" si="37"/>
        <v>40879810</v>
      </c>
      <c r="W36" s="51">
        <f>U36-'Non Residential-Finish&amp; Imp'!U23</f>
        <v>10</v>
      </c>
      <c r="X36" s="52">
        <f>W36/'Non Residential-Finish&amp; Imp'!U23</f>
        <v>0.1020408163</v>
      </c>
      <c r="Y36" s="53">
        <f>V36-'Non Residential-Finish&amp; Imp'!V23</f>
        <v>-2414322</v>
      </c>
      <c r="Z36" s="52">
        <f>Y36/'Non Residential-Finish&amp; Imp'!V23</f>
        <v>-0.05576557119</v>
      </c>
      <c r="AA36" s="53">
        <f t="shared" si="34"/>
        <v>194346120</v>
      </c>
      <c r="AB36" s="38"/>
      <c r="AC36" s="35"/>
      <c r="AD36" s="35"/>
      <c r="AE36" s="36"/>
      <c r="AF36" s="36"/>
      <c r="AG36" s="36"/>
      <c r="AH36" s="36"/>
      <c r="AI36" s="36"/>
      <c r="AJ36" s="36"/>
      <c r="AK36" s="36"/>
      <c r="AL36" s="36"/>
      <c r="AM36" s="36"/>
      <c r="AN36" s="36"/>
      <c r="AO36" s="36"/>
      <c r="AP36" s="36"/>
      <c r="AQ36" s="36"/>
    </row>
    <row r="37" ht="12.75" customHeight="1">
      <c r="A37" s="15" t="s">
        <v>25</v>
      </c>
      <c r="B37" s="24">
        <v>2007.0</v>
      </c>
      <c r="C37" s="25">
        <v>0.0</v>
      </c>
      <c r="D37" s="26">
        <v>0.0</v>
      </c>
      <c r="E37" s="27"/>
      <c r="F37" s="28"/>
      <c r="G37" s="25">
        <v>46.0</v>
      </c>
      <c r="H37" s="26">
        <v>2.340576E7</v>
      </c>
      <c r="I37" s="25">
        <v>10.0</v>
      </c>
      <c r="J37" s="26">
        <v>5014655.0</v>
      </c>
      <c r="K37" s="25">
        <v>0.0</v>
      </c>
      <c r="L37" s="26">
        <v>0.0</v>
      </c>
      <c r="M37" s="25">
        <v>0.0</v>
      </c>
      <c r="N37" s="26">
        <v>0.0</v>
      </c>
      <c r="O37" s="25">
        <v>0.0</v>
      </c>
      <c r="P37" s="26">
        <v>0.0</v>
      </c>
      <c r="Q37" s="25">
        <v>0.0</v>
      </c>
      <c r="R37" s="26">
        <v>0.0</v>
      </c>
      <c r="S37" s="29">
        <v>7.0</v>
      </c>
      <c r="T37" s="29">
        <v>305300.0</v>
      </c>
      <c r="U37" s="30">
        <f t="shared" ref="U37:V37" si="38">SUM(C37+G37+I37+K37+M37+O37+Q37+S37)</f>
        <v>63</v>
      </c>
      <c r="V37" s="31">
        <f t="shared" si="38"/>
        <v>28725715</v>
      </c>
      <c r="W37" s="51">
        <f>U37-'Non Residential-Finish&amp; Imp'!U24</f>
        <v>4</v>
      </c>
      <c r="X37" s="52">
        <f>W37/'Non Residential-Finish&amp; Imp'!U24</f>
        <v>0.06779661017</v>
      </c>
      <c r="Y37" s="53">
        <f>V37-'Non Residential-Finish&amp; Imp'!V24</f>
        <v>-10672504</v>
      </c>
      <c r="Z37" s="52">
        <f>Y37/'Non Residential-Finish&amp; Imp'!V24</f>
        <v>-0.270887981</v>
      </c>
      <c r="AA37" s="53">
        <f t="shared" si="34"/>
        <v>183673616</v>
      </c>
      <c r="AB37" s="38"/>
      <c r="AC37" s="35"/>
      <c r="AD37" s="35"/>
      <c r="AE37" s="36"/>
      <c r="AF37" s="36"/>
      <c r="AG37" s="36"/>
      <c r="AH37" s="36"/>
      <c r="AI37" s="36"/>
      <c r="AJ37" s="36"/>
      <c r="AK37" s="36"/>
      <c r="AL37" s="36"/>
      <c r="AM37" s="36"/>
      <c r="AN37" s="36"/>
      <c r="AO37" s="36"/>
      <c r="AP37" s="36"/>
      <c r="AQ37" s="36"/>
    </row>
    <row r="38" ht="12.75" customHeight="1">
      <c r="A38" s="15" t="s">
        <v>26</v>
      </c>
      <c r="B38" s="24">
        <v>2007.0</v>
      </c>
      <c r="C38" s="25">
        <v>0.0</v>
      </c>
      <c r="D38" s="26">
        <v>0.0</v>
      </c>
      <c r="E38" s="27"/>
      <c r="F38" s="28"/>
      <c r="G38" s="25">
        <v>59.0</v>
      </c>
      <c r="H38" s="26">
        <v>2.0290725E7</v>
      </c>
      <c r="I38" s="25">
        <v>11.0</v>
      </c>
      <c r="J38" s="26">
        <v>5497950.0</v>
      </c>
      <c r="K38" s="25">
        <v>0.0</v>
      </c>
      <c r="L38" s="26">
        <v>0.0</v>
      </c>
      <c r="M38" s="25">
        <v>0.0</v>
      </c>
      <c r="N38" s="26">
        <v>0.0</v>
      </c>
      <c r="O38" s="25">
        <v>0.0</v>
      </c>
      <c r="P38" s="26">
        <v>0.0</v>
      </c>
      <c r="Q38" s="25">
        <v>0.0</v>
      </c>
      <c r="R38" s="26">
        <v>0.0</v>
      </c>
      <c r="S38" s="29">
        <v>6.0</v>
      </c>
      <c r="T38" s="29">
        <v>3073976.0</v>
      </c>
      <c r="U38" s="30">
        <f t="shared" ref="U38:V38" si="39">SUM(C38+G38+I38+K38+M38+O38+Q38+S38)</f>
        <v>76</v>
      </c>
      <c r="V38" s="31">
        <f t="shared" si="39"/>
        <v>28862651</v>
      </c>
      <c r="W38" s="51">
        <f>U38-'Non Residential-Finish&amp; Imp'!U25</f>
        <v>-7</v>
      </c>
      <c r="X38" s="52">
        <f>W38/'Non Residential-Finish&amp; Imp'!U25</f>
        <v>-0.0843373494</v>
      </c>
      <c r="Y38" s="53">
        <f>V38-'Non Residential-Finish&amp; Imp'!V25</f>
        <v>-20986595</v>
      </c>
      <c r="Z38" s="52">
        <f>Y38/'Non Residential-Finish&amp; Imp'!V25</f>
        <v>-0.4210012525</v>
      </c>
      <c r="AA38" s="53">
        <f t="shared" si="34"/>
        <v>162687021</v>
      </c>
      <c r="AB38" s="38"/>
      <c r="AC38" s="35"/>
      <c r="AD38" s="35"/>
      <c r="AE38" s="36"/>
      <c r="AF38" s="36"/>
      <c r="AG38" s="36"/>
      <c r="AH38" s="36"/>
      <c r="AI38" s="36"/>
      <c r="AJ38" s="36"/>
      <c r="AK38" s="36"/>
      <c r="AL38" s="36"/>
      <c r="AM38" s="36"/>
      <c r="AN38" s="36"/>
      <c r="AO38" s="36"/>
      <c r="AP38" s="36"/>
      <c r="AQ38" s="36"/>
    </row>
    <row r="39" ht="12.75" customHeight="1">
      <c r="A39" s="15" t="s">
        <v>27</v>
      </c>
      <c r="B39" s="24">
        <v>2007.0</v>
      </c>
      <c r="C39" s="25">
        <v>0.0</v>
      </c>
      <c r="D39" s="26">
        <v>0.0</v>
      </c>
      <c r="E39" s="27"/>
      <c r="F39" s="28"/>
      <c r="G39" s="25">
        <v>59.0</v>
      </c>
      <c r="H39" s="26">
        <v>2.8235499E7</v>
      </c>
      <c r="I39" s="25">
        <v>9.0</v>
      </c>
      <c r="J39" s="26">
        <v>1137104.0</v>
      </c>
      <c r="K39" s="25">
        <v>0.0</v>
      </c>
      <c r="L39" s="26">
        <v>0.0</v>
      </c>
      <c r="M39" s="25">
        <v>1.0</v>
      </c>
      <c r="N39" s="26">
        <v>408000.0</v>
      </c>
      <c r="O39" s="25">
        <v>0.0</v>
      </c>
      <c r="P39" s="26">
        <v>0.0</v>
      </c>
      <c r="Q39" s="25">
        <v>0.0</v>
      </c>
      <c r="R39" s="26">
        <v>0.0</v>
      </c>
      <c r="S39" s="29">
        <v>7.0</v>
      </c>
      <c r="T39" s="29">
        <v>2.2478574E7</v>
      </c>
      <c r="U39" s="30">
        <f t="shared" ref="U39:V39" si="40">SUM(C39+G39+I39+K39+M39+O39+Q39+S39)</f>
        <v>76</v>
      </c>
      <c r="V39" s="31">
        <f t="shared" si="40"/>
        <v>52259177</v>
      </c>
      <c r="W39" s="51">
        <f>U39-'Non Residential-Finish&amp; Imp'!U26</f>
        <v>3</v>
      </c>
      <c r="X39" s="52">
        <f>W39/'Non Residential-Finish&amp; Imp'!U26</f>
        <v>0.04109589041</v>
      </c>
      <c r="Y39" s="53">
        <f>V39-'Non Residential-Finish&amp; Imp'!V26</f>
        <v>6495487</v>
      </c>
      <c r="Z39" s="52">
        <f>Y39/'Non Residential-Finish&amp; Imp'!V26</f>
        <v>0.1419353859</v>
      </c>
      <c r="AA39" s="53">
        <f t="shared" si="34"/>
        <v>169182508</v>
      </c>
      <c r="AB39" s="38"/>
      <c r="AC39" s="35"/>
      <c r="AD39" s="35"/>
      <c r="AE39" s="36"/>
      <c r="AF39" s="36"/>
      <c r="AG39" s="36"/>
      <c r="AH39" s="36"/>
      <c r="AI39" s="36"/>
      <c r="AJ39" s="36"/>
      <c r="AK39" s="36"/>
      <c r="AL39" s="36"/>
      <c r="AM39" s="36"/>
      <c r="AN39" s="36"/>
      <c r="AO39" s="36"/>
      <c r="AP39" s="36"/>
      <c r="AQ39" s="36"/>
    </row>
    <row r="40" ht="12.75" customHeight="1">
      <c r="A40" s="15" t="s">
        <v>28</v>
      </c>
      <c r="B40" s="24">
        <v>2007.0</v>
      </c>
      <c r="C40" s="25">
        <v>0.0</v>
      </c>
      <c r="D40" s="26">
        <v>0.0</v>
      </c>
      <c r="E40" s="27"/>
      <c r="F40" s="28"/>
      <c r="G40" s="25">
        <v>65.0</v>
      </c>
      <c r="H40" s="26">
        <v>1.5364096E7</v>
      </c>
      <c r="I40" s="25">
        <v>25.0</v>
      </c>
      <c r="J40" s="26">
        <v>2.1197764E7</v>
      </c>
      <c r="K40" s="25">
        <v>0.0</v>
      </c>
      <c r="L40" s="26">
        <v>0.0</v>
      </c>
      <c r="M40" s="25">
        <v>3.0</v>
      </c>
      <c r="N40" s="26">
        <v>1026200.0</v>
      </c>
      <c r="O40" s="25">
        <v>0.0</v>
      </c>
      <c r="P40" s="26">
        <v>0.0</v>
      </c>
      <c r="Q40" s="25">
        <v>0.0</v>
      </c>
      <c r="R40" s="26">
        <v>0.0</v>
      </c>
      <c r="S40" s="29">
        <v>7.0</v>
      </c>
      <c r="T40" s="29">
        <v>4191002.0</v>
      </c>
      <c r="U40" s="30">
        <f t="shared" ref="U40:V40" si="41">SUM(C40+G40+I40+K40+M40+O40+Q40+S40)</f>
        <v>100</v>
      </c>
      <c r="V40" s="31">
        <f t="shared" si="41"/>
        <v>41779062</v>
      </c>
      <c r="W40" s="51">
        <f>U40-'Non Residential-Finish&amp; Imp'!U27</f>
        <v>8</v>
      </c>
      <c r="X40" s="52">
        <f>W40/'Non Residential-Finish&amp; Imp'!U27</f>
        <v>0.08695652174</v>
      </c>
      <c r="Y40" s="53">
        <f>V40-'Non Residential-Finish&amp; Imp'!V27</f>
        <v>21701121</v>
      </c>
      <c r="Z40" s="52">
        <f>Y40/'Non Residential-Finish&amp; Imp'!V27</f>
        <v>1.080843947</v>
      </c>
      <c r="AA40" s="53">
        <f t="shared" si="34"/>
        <v>190883629</v>
      </c>
      <c r="AB40" s="38"/>
      <c r="AC40" s="35"/>
      <c r="AD40" s="35"/>
      <c r="AE40" s="36"/>
      <c r="AF40" s="36"/>
      <c r="AG40" s="36"/>
      <c r="AH40" s="36"/>
      <c r="AI40" s="36"/>
      <c r="AJ40" s="36"/>
      <c r="AK40" s="36"/>
      <c r="AL40" s="36"/>
      <c r="AM40" s="36"/>
      <c r="AN40" s="36"/>
      <c r="AO40" s="36"/>
      <c r="AP40" s="36"/>
      <c r="AQ40" s="36"/>
    </row>
    <row r="41" ht="12.75" customHeight="1">
      <c r="A41" s="15" t="s">
        <v>29</v>
      </c>
      <c r="B41" s="24">
        <v>2007.0</v>
      </c>
      <c r="C41" s="25">
        <v>0.0</v>
      </c>
      <c r="D41" s="26">
        <v>0.0</v>
      </c>
      <c r="E41" s="27"/>
      <c r="F41" s="28"/>
      <c r="G41" s="25">
        <v>61.0</v>
      </c>
      <c r="H41" s="26">
        <v>5.9985489E7</v>
      </c>
      <c r="I41" s="25">
        <v>17.0</v>
      </c>
      <c r="J41" s="26">
        <v>1.8976035E7</v>
      </c>
      <c r="K41" s="25">
        <v>0.0</v>
      </c>
      <c r="L41" s="26">
        <v>0.0</v>
      </c>
      <c r="M41" s="25">
        <v>0.0</v>
      </c>
      <c r="N41" s="26">
        <v>0.0</v>
      </c>
      <c r="O41" s="25">
        <v>0.0</v>
      </c>
      <c r="P41" s="26">
        <v>0.0</v>
      </c>
      <c r="Q41" s="25">
        <v>0.0</v>
      </c>
      <c r="R41" s="26">
        <v>0.0</v>
      </c>
      <c r="S41" s="29">
        <v>3.0</v>
      </c>
      <c r="T41" s="29">
        <v>1.1052092E7</v>
      </c>
      <c r="U41" s="30">
        <f t="shared" ref="U41:V41" si="42">SUM(C41+G41+I41+K41+M41+O41+Q41+S41)</f>
        <v>81</v>
      </c>
      <c r="V41" s="31">
        <f t="shared" si="42"/>
        <v>90013616</v>
      </c>
      <c r="W41" s="51">
        <f>U41-'Non Residential-Finish&amp; Imp'!U28</f>
        <v>0</v>
      </c>
      <c r="X41" s="52">
        <f>W41/'Non Residential-Finish&amp; Imp'!U28</f>
        <v>0</v>
      </c>
      <c r="Y41" s="53">
        <f>V41-'Non Residential-Finish&amp; Imp'!V28</f>
        <v>62751950</v>
      </c>
      <c r="Z41" s="52">
        <f>Y41/'Non Residential-Finish&amp; Imp'!V28</f>
        <v>2.301838413</v>
      </c>
      <c r="AA41" s="53">
        <f t="shared" si="34"/>
        <v>253635579</v>
      </c>
      <c r="AB41" s="38"/>
      <c r="AC41" s="35"/>
      <c r="AD41" s="35"/>
      <c r="AE41" s="36"/>
      <c r="AF41" s="36"/>
      <c r="AG41" s="36"/>
      <c r="AH41" s="36"/>
      <c r="AI41" s="36"/>
      <c r="AJ41" s="36"/>
      <c r="AK41" s="36"/>
      <c r="AL41" s="36"/>
      <c r="AM41" s="36"/>
      <c r="AN41" s="36"/>
      <c r="AO41" s="36"/>
      <c r="AP41" s="36"/>
      <c r="AQ41" s="36"/>
    </row>
    <row r="42" ht="12.75" customHeight="1">
      <c r="A42" s="15" t="s">
        <v>30</v>
      </c>
      <c r="B42" s="24">
        <v>2007.0</v>
      </c>
      <c r="C42" s="25">
        <v>0.0</v>
      </c>
      <c r="D42" s="26">
        <v>0.0</v>
      </c>
      <c r="E42" s="27"/>
      <c r="F42" s="28"/>
      <c r="G42" s="25">
        <v>61.0</v>
      </c>
      <c r="H42" s="26">
        <v>1.836794E7</v>
      </c>
      <c r="I42" s="25">
        <v>11.0</v>
      </c>
      <c r="J42" s="26">
        <v>1.2000805E7</v>
      </c>
      <c r="K42" s="25">
        <v>0.0</v>
      </c>
      <c r="L42" s="26">
        <v>0.0</v>
      </c>
      <c r="M42" s="25">
        <v>1.0</v>
      </c>
      <c r="N42" s="26">
        <v>884280.0</v>
      </c>
      <c r="O42" s="25">
        <v>0.0</v>
      </c>
      <c r="P42" s="26">
        <v>0.0</v>
      </c>
      <c r="Q42" s="25">
        <v>0.0</v>
      </c>
      <c r="R42" s="26">
        <v>0.0</v>
      </c>
      <c r="S42" s="29">
        <v>5.0</v>
      </c>
      <c r="T42" s="29">
        <v>3636975.0</v>
      </c>
      <c r="U42" s="30">
        <f t="shared" ref="U42:V42" si="43">SUM(C42+G42+I42+K42+M42+O42+Q42+S42)</f>
        <v>78</v>
      </c>
      <c r="V42" s="31">
        <f t="shared" si="43"/>
        <v>34890000</v>
      </c>
      <c r="W42" s="51">
        <f>U42-'Non Residential-Finish&amp; Imp'!U29</f>
        <v>23</v>
      </c>
      <c r="X42" s="52">
        <f>W42/'Non Residential-Finish&amp; Imp'!U29</f>
        <v>0.4181818182</v>
      </c>
      <c r="Y42" s="53">
        <f>V42-'Non Residential-Finish&amp; Imp'!V29</f>
        <v>16741699</v>
      </c>
      <c r="Z42" s="52">
        <f>Y42/'Non Residential-Finish&amp; Imp'!V29</f>
        <v>0.922494012</v>
      </c>
      <c r="AA42" s="53">
        <f t="shared" si="34"/>
        <v>270377278</v>
      </c>
      <c r="AB42" s="38"/>
      <c r="AC42" s="35"/>
      <c r="AD42" s="35"/>
      <c r="AE42" s="36"/>
      <c r="AF42" s="36"/>
      <c r="AG42" s="36"/>
      <c r="AH42" s="36"/>
      <c r="AI42" s="36"/>
      <c r="AJ42" s="36"/>
      <c r="AK42" s="36"/>
      <c r="AL42" s="36"/>
      <c r="AM42" s="36"/>
      <c r="AN42" s="36"/>
      <c r="AO42" s="36"/>
      <c r="AP42" s="36"/>
      <c r="AQ42" s="36"/>
    </row>
    <row r="43" ht="12.75" customHeight="1">
      <c r="A43" s="23" t="s">
        <v>31</v>
      </c>
      <c r="B43" s="40">
        <v>2007.0</v>
      </c>
      <c r="C43" s="41">
        <f t="shared" ref="C43:D43" si="44">SUM(C31:C42)</f>
        <v>0</v>
      </c>
      <c r="D43" s="42">
        <f t="shared" si="44"/>
        <v>0</v>
      </c>
      <c r="E43" s="43"/>
      <c r="F43" s="44"/>
      <c r="G43" s="41">
        <f t="shared" ref="G43:W43" si="45">SUM(G31:G42)</f>
        <v>781</v>
      </c>
      <c r="H43" s="42">
        <f t="shared" si="45"/>
        <v>321053853</v>
      </c>
      <c r="I43" s="41">
        <f t="shared" si="45"/>
        <v>163</v>
      </c>
      <c r="J43" s="42">
        <f t="shared" si="45"/>
        <v>203271597</v>
      </c>
      <c r="K43" s="41">
        <f t="shared" si="45"/>
        <v>3</v>
      </c>
      <c r="L43" s="42">
        <f t="shared" si="45"/>
        <v>676000</v>
      </c>
      <c r="M43" s="41">
        <f t="shared" si="45"/>
        <v>11</v>
      </c>
      <c r="N43" s="42">
        <f t="shared" si="45"/>
        <v>7195410</v>
      </c>
      <c r="O43" s="41">
        <f t="shared" si="45"/>
        <v>0</v>
      </c>
      <c r="P43" s="42">
        <f t="shared" si="45"/>
        <v>0</v>
      </c>
      <c r="Q43" s="41">
        <f t="shared" si="45"/>
        <v>0</v>
      </c>
      <c r="R43" s="42">
        <f t="shared" si="45"/>
        <v>0</v>
      </c>
      <c r="S43" s="45">
        <f t="shared" si="45"/>
        <v>64</v>
      </c>
      <c r="T43" s="45">
        <f t="shared" si="45"/>
        <v>67090001</v>
      </c>
      <c r="U43" s="46">
        <f t="shared" si="45"/>
        <v>1022</v>
      </c>
      <c r="V43" s="47">
        <f t="shared" si="45"/>
        <v>599286861</v>
      </c>
      <c r="W43" s="54">
        <f t="shared" si="45"/>
        <v>354</v>
      </c>
      <c r="X43" s="55">
        <f>W43/'Non Residential-Finish&amp; Imp'!U30</f>
        <v>0.5299401198</v>
      </c>
      <c r="Y43" s="56">
        <f>SUM(Y31:Y42)</f>
        <v>270377278</v>
      </c>
      <c r="Z43" s="55">
        <f>Y43/'Non Residential-Finish&amp; Imp'!V30</f>
        <v>0.8220413511</v>
      </c>
      <c r="AA43" s="56">
        <f t="shared" ref="AA43:AA44" si="47">Y43</f>
        <v>270377278</v>
      </c>
      <c r="AB43" s="38"/>
      <c r="AC43" s="36"/>
      <c r="AD43" s="36"/>
      <c r="AE43" s="36"/>
      <c r="AF43" s="36"/>
      <c r="AG43" s="36"/>
      <c r="AH43" s="36"/>
      <c r="AI43" s="36"/>
      <c r="AJ43" s="36"/>
      <c r="AK43" s="36"/>
      <c r="AL43" s="36"/>
      <c r="AM43" s="36"/>
      <c r="AN43" s="36"/>
      <c r="AO43" s="36"/>
      <c r="AP43" s="36"/>
      <c r="AQ43" s="36"/>
    </row>
    <row r="44" ht="12.75" customHeight="1">
      <c r="A44" s="15" t="s">
        <v>19</v>
      </c>
      <c r="B44" s="24">
        <v>2008.0</v>
      </c>
      <c r="C44" s="25">
        <v>0.0</v>
      </c>
      <c r="D44" s="26">
        <v>0.0</v>
      </c>
      <c r="E44" s="27"/>
      <c r="F44" s="28"/>
      <c r="G44" s="25">
        <v>57.0</v>
      </c>
      <c r="H44" s="26">
        <v>4.6925735E7</v>
      </c>
      <c r="I44" s="25">
        <v>7.0</v>
      </c>
      <c r="J44" s="26">
        <v>5972887.0</v>
      </c>
      <c r="K44" s="25">
        <v>0.0</v>
      </c>
      <c r="L44" s="26">
        <v>0.0</v>
      </c>
      <c r="M44" s="25">
        <v>1.0</v>
      </c>
      <c r="N44" s="26">
        <v>450000.0</v>
      </c>
      <c r="O44" s="25">
        <v>0.0</v>
      </c>
      <c r="P44" s="26">
        <v>0.0</v>
      </c>
      <c r="Q44" s="25">
        <v>0.0</v>
      </c>
      <c r="R44" s="26">
        <v>0.0</v>
      </c>
      <c r="S44" s="29">
        <v>8.0</v>
      </c>
      <c r="T44" s="29">
        <v>1.5499809E7</v>
      </c>
      <c r="U44" s="30">
        <f t="shared" ref="U44:V44" si="46">SUM(C44+G44+I44+K44+M44+O44+Q44+S44)</f>
        <v>73</v>
      </c>
      <c r="V44" s="31">
        <f t="shared" si="46"/>
        <v>68848431</v>
      </c>
      <c r="W44" s="51">
        <f>U44-'Non Residential-Finish&amp; Imp'!U31</f>
        <v>-20</v>
      </c>
      <c r="X44" s="52">
        <f>W44/'Non Residential-Finish&amp; Imp'!U31</f>
        <v>-0.2150537634</v>
      </c>
      <c r="Y44" s="53">
        <f>V44-'Non Residential-Finish&amp; Imp'!V31</f>
        <v>41273934</v>
      </c>
      <c r="Z44" s="52">
        <f>Y44/'Non Residential-Finish&amp; Imp'!V31</f>
        <v>1.496815481</v>
      </c>
      <c r="AA44" s="53">
        <f t="shared" si="47"/>
        <v>41273934</v>
      </c>
      <c r="AB44" s="38"/>
      <c r="AC44" s="35"/>
      <c r="AD44" s="35"/>
      <c r="AE44" s="36"/>
      <c r="AF44" s="37"/>
      <c r="AG44" s="37"/>
      <c r="AH44" s="37"/>
      <c r="AI44" s="37"/>
      <c r="AJ44" s="37"/>
      <c r="AK44" s="37"/>
      <c r="AL44" s="37"/>
      <c r="AM44" s="37"/>
      <c r="AN44" s="37"/>
      <c r="AO44" s="37"/>
      <c r="AP44" s="37"/>
      <c r="AQ44" s="37"/>
    </row>
    <row r="45" ht="12.75" customHeight="1">
      <c r="A45" s="15" t="s">
        <v>20</v>
      </c>
      <c r="B45" s="24">
        <v>2008.0</v>
      </c>
      <c r="C45" s="25">
        <v>0.0</v>
      </c>
      <c r="D45" s="26">
        <v>0.0</v>
      </c>
      <c r="E45" s="27"/>
      <c r="F45" s="28"/>
      <c r="G45" s="25">
        <v>51.0</v>
      </c>
      <c r="H45" s="26">
        <v>1.6759127E7</v>
      </c>
      <c r="I45" s="25">
        <v>9.0</v>
      </c>
      <c r="J45" s="26">
        <v>957178.0</v>
      </c>
      <c r="K45" s="25">
        <v>0.0</v>
      </c>
      <c r="L45" s="26">
        <v>0.0</v>
      </c>
      <c r="M45" s="25">
        <v>1.0</v>
      </c>
      <c r="N45" s="26">
        <v>31680.0</v>
      </c>
      <c r="O45" s="25">
        <v>0.0</v>
      </c>
      <c r="P45" s="26">
        <v>0.0</v>
      </c>
      <c r="Q45" s="25">
        <v>0.0</v>
      </c>
      <c r="R45" s="26">
        <v>0.0</v>
      </c>
      <c r="S45" s="29">
        <v>2.0</v>
      </c>
      <c r="T45" s="29">
        <v>3805648.0</v>
      </c>
      <c r="U45" s="30">
        <f t="shared" ref="U45:V45" si="48">SUM(C45+G45+I45+K45+M45+O45+Q45+S45)</f>
        <v>63</v>
      </c>
      <c r="V45" s="31">
        <f t="shared" si="48"/>
        <v>21553633</v>
      </c>
      <c r="W45" s="51">
        <f>U45-'Non Residential-Finish&amp; Imp'!U32</f>
        <v>6</v>
      </c>
      <c r="X45" s="52">
        <f>W45/'Non Residential-Finish&amp; Imp'!U32</f>
        <v>0.1052631579</v>
      </c>
      <c r="Y45" s="53">
        <f>V45-'Non Residential-Finish&amp; Imp'!V32</f>
        <v>-57417106</v>
      </c>
      <c r="Z45" s="52">
        <f>Y45/'Non Residential-Finish&amp; Imp'!V32</f>
        <v>-0.7270681106</v>
      </c>
      <c r="AA45" s="53">
        <f t="shared" ref="AA45:AA55" si="50">AA44+Y45</f>
        <v>-16143172</v>
      </c>
      <c r="AB45" s="38"/>
      <c r="AC45" s="35"/>
      <c r="AD45" s="35"/>
      <c r="AE45" s="36"/>
      <c r="AF45" s="37"/>
      <c r="AG45" s="37"/>
      <c r="AH45" s="37"/>
      <c r="AI45" s="37"/>
      <c r="AJ45" s="37"/>
      <c r="AK45" s="37"/>
      <c r="AL45" s="37"/>
      <c r="AM45" s="37"/>
      <c r="AN45" s="37"/>
      <c r="AO45" s="37"/>
      <c r="AP45" s="37"/>
      <c r="AQ45" s="37"/>
    </row>
    <row r="46" ht="12.75" customHeight="1">
      <c r="A46" s="15" t="s">
        <v>21</v>
      </c>
      <c r="B46" s="24">
        <v>2008.0</v>
      </c>
      <c r="C46" s="25">
        <v>0.0</v>
      </c>
      <c r="D46" s="26">
        <v>0.0</v>
      </c>
      <c r="E46" s="27"/>
      <c r="F46" s="28"/>
      <c r="G46" s="25">
        <v>53.0</v>
      </c>
      <c r="H46" s="26">
        <v>5.3615435E7</v>
      </c>
      <c r="I46" s="25">
        <v>17.0</v>
      </c>
      <c r="J46" s="26">
        <v>1.2110597E7</v>
      </c>
      <c r="K46" s="25">
        <v>0.0</v>
      </c>
      <c r="L46" s="26">
        <v>0.0</v>
      </c>
      <c r="M46" s="25">
        <v>2.0</v>
      </c>
      <c r="N46" s="26">
        <v>399000.0</v>
      </c>
      <c r="O46" s="25">
        <v>0.0</v>
      </c>
      <c r="P46" s="26">
        <v>0.0</v>
      </c>
      <c r="Q46" s="25">
        <v>0.0</v>
      </c>
      <c r="R46" s="26">
        <v>0.0</v>
      </c>
      <c r="S46" s="29">
        <v>4.0</v>
      </c>
      <c r="T46" s="29">
        <v>1543129.0</v>
      </c>
      <c r="U46" s="30">
        <f t="shared" ref="U46:V46" si="49">SUM(C46+G46+I46+K46+M46+O46+Q46+S46)</f>
        <v>76</v>
      </c>
      <c r="V46" s="31">
        <f t="shared" si="49"/>
        <v>67668161</v>
      </c>
      <c r="W46" s="51">
        <f>U46-'Non Residential-Finish&amp; Imp'!U33</f>
        <v>-21</v>
      </c>
      <c r="X46" s="52">
        <f>W46/'Non Residential-Finish&amp; Imp'!U33</f>
        <v>-0.2164948454</v>
      </c>
      <c r="Y46" s="53">
        <f>V46-'Non Residential-Finish&amp; Imp'!V33</f>
        <v>14282507</v>
      </c>
      <c r="Z46" s="52">
        <f>Y46/'Non Residential-Finish&amp; Imp'!V33</f>
        <v>0.2675345515</v>
      </c>
      <c r="AA46" s="53">
        <f t="shared" si="50"/>
        <v>-1860665</v>
      </c>
      <c r="AB46" s="38"/>
      <c r="AC46" s="35"/>
      <c r="AD46" s="35"/>
      <c r="AE46" s="38"/>
      <c r="AF46" s="39"/>
      <c r="AG46" s="39"/>
      <c r="AH46" s="39"/>
      <c r="AI46" s="39"/>
      <c r="AJ46" s="39"/>
      <c r="AK46" s="39"/>
      <c r="AL46" s="39"/>
      <c r="AM46" s="39"/>
      <c r="AN46" s="39"/>
      <c r="AO46" s="39"/>
      <c r="AP46" s="39"/>
      <c r="AQ46" s="39"/>
    </row>
    <row r="47" ht="12.75" customHeight="1">
      <c r="A47" s="15" t="s">
        <v>22</v>
      </c>
      <c r="B47" s="24">
        <v>2008.0</v>
      </c>
      <c r="C47" s="25">
        <v>1.0</v>
      </c>
      <c r="D47" s="26">
        <v>53808.0</v>
      </c>
      <c r="E47" s="27"/>
      <c r="F47" s="28"/>
      <c r="G47" s="25">
        <v>65.0</v>
      </c>
      <c r="H47" s="26">
        <v>3.3870651E7</v>
      </c>
      <c r="I47" s="25">
        <v>10.0</v>
      </c>
      <c r="J47" s="26">
        <v>3357566.0</v>
      </c>
      <c r="K47" s="25">
        <v>0.0</v>
      </c>
      <c r="L47" s="26">
        <v>0.0</v>
      </c>
      <c r="M47" s="25">
        <v>1.0</v>
      </c>
      <c r="N47" s="26">
        <v>18000.0</v>
      </c>
      <c r="O47" s="25">
        <v>0.0</v>
      </c>
      <c r="P47" s="26">
        <v>0.0</v>
      </c>
      <c r="Q47" s="25">
        <v>0.0</v>
      </c>
      <c r="R47" s="26">
        <v>0.0</v>
      </c>
      <c r="S47" s="29">
        <v>8.0</v>
      </c>
      <c r="T47" s="29">
        <v>1.5138624E7</v>
      </c>
      <c r="U47" s="30">
        <f t="shared" ref="U47:V47" si="51">SUM(C47+G47+I47+K47+M47+O47+Q47+S47)</f>
        <v>85</v>
      </c>
      <c r="V47" s="31">
        <f t="shared" si="51"/>
        <v>52438649</v>
      </c>
      <c r="W47" s="51">
        <f>U47-'Non Residential-Finish&amp; Imp'!U34</f>
        <v>-7</v>
      </c>
      <c r="X47" s="52">
        <f>W47/'Non Residential-Finish&amp; Imp'!U34</f>
        <v>-0.07608695652</v>
      </c>
      <c r="Y47" s="53">
        <f>V47-'Non Residential-Finish&amp; Imp'!V34</f>
        <v>-3447211</v>
      </c>
      <c r="Z47" s="52">
        <f>Y47/'Non Residential-Finish&amp; Imp'!V34</f>
        <v>-0.06168306259</v>
      </c>
      <c r="AA47" s="53">
        <f t="shared" si="50"/>
        <v>-5307876</v>
      </c>
      <c r="AB47" s="38"/>
      <c r="AC47" s="35"/>
      <c r="AD47" s="35"/>
      <c r="AE47" s="36"/>
      <c r="AF47" s="15"/>
      <c r="AG47" s="15"/>
      <c r="AH47" s="15"/>
      <c r="AI47" s="15"/>
      <c r="AJ47" s="15"/>
      <c r="AK47" s="15"/>
      <c r="AL47" s="15"/>
      <c r="AM47" s="15"/>
      <c r="AN47" s="15"/>
      <c r="AO47" s="15"/>
      <c r="AP47" s="15"/>
      <c r="AQ47" s="15"/>
    </row>
    <row r="48" ht="12.75" customHeight="1">
      <c r="A48" s="15" t="s">
        <v>23</v>
      </c>
      <c r="B48" s="24">
        <v>2008.0</v>
      </c>
      <c r="C48" s="25">
        <v>0.0</v>
      </c>
      <c r="D48" s="26">
        <v>0.0</v>
      </c>
      <c r="E48" s="27"/>
      <c r="F48" s="28"/>
      <c r="G48" s="25">
        <v>51.0</v>
      </c>
      <c r="H48" s="26">
        <v>4.3716168E7</v>
      </c>
      <c r="I48" s="25">
        <v>15.0</v>
      </c>
      <c r="J48" s="26">
        <v>3.7713273E7</v>
      </c>
      <c r="K48" s="25">
        <v>0.0</v>
      </c>
      <c r="L48" s="26">
        <v>0.0</v>
      </c>
      <c r="M48" s="25">
        <v>2.0</v>
      </c>
      <c r="N48" s="26">
        <v>925740.0</v>
      </c>
      <c r="O48" s="25">
        <v>0.0</v>
      </c>
      <c r="P48" s="26">
        <v>0.0</v>
      </c>
      <c r="Q48" s="25">
        <v>0.0</v>
      </c>
      <c r="R48" s="26">
        <v>0.0</v>
      </c>
      <c r="S48" s="29">
        <v>8.0</v>
      </c>
      <c r="T48" s="29">
        <v>1.2588791E7</v>
      </c>
      <c r="U48" s="30">
        <f t="shared" ref="U48:V48" si="52">SUM(C48+G48+I48+K48+M48+O48+Q48+S48)</f>
        <v>76</v>
      </c>
      <c r="V48" s="31">
        <f t="shared" si="52"/>
        <v>94943972</v>
      </c>
      <c r="W48" s="51">
        <f>U48-'Non Residential-Finish&amp; Imp'!U35</f>
        <v>-25</v>
      </c>
      <c r="X48" s="52">
        <f>W48/'Non Residential-Finish&amp; Imp'!U35</f>
        <v>-0.2475247525</v>
      </c>
      <c r="Y48" s="53">
        <f>V48-'Non Residential-Finish&amp; Imp'!V35</f>
        <v>28883892</v>
      </c>
      <c r="Z48" s="52">
        <f>Y48/'Non Residential-Finish&amp; Imp'!V35</f>
        <v>0.4372367094</v>
      </c>
      <c r="AA48" s="53">
        <f t="shared" si="50"/>
        <v>23576016</v>
      </c>
      <c r="AB48" s="38"/>
      <c r="AC48" s="35"/>
      <c r="AD48" s="35"/>
      <c r="AE48" s="36"/>
      <c r="AF48" s="15"/>
      <c r="AG48" s="15"/>
      <c r="AH48" s="15"/>
      <c r="AI48" s="15"/>
      <c r="AJ48" s="15"/>
      <c r="AK48" s="15"/>
      <c r="AL48" s="15"/>
      <c r="AM48" s="15"/>
      <c r="AN48" s="15"/>
      <c r="AO48" s="15"/>
      <c r="AP48" s="15"/>
      <c r="AQ48" s="15"/>
    </row>
    <row r="49" ht="12.75" customHeight="1">
      <c r="A49" s="15" t="s">
        <v>24</v>
      </c>
      <c r="B49" s="24">
        <v>2008.0</v>
      </c>
      <c r="C49" s="25">
        <v>0.0</v>
      </c>
      <c r="D49" s="26">
        <v>0.0</v>
      </c>
      <c r="E49" s="27"/>
      <c r="F49" s="28"/>
      <c r="G49" s="25">
        <v>64.0</v>
      </c>
      <c r="H49" s="26">
        <v>2.9238473E7</v>
      </c>
      <c r="I49" s="25">
        <v>9.0</v>
      </c>
      <c r="J49" s="26">
        <v>2090127.0</v>
      </c>
      <c r="K49" s="25">
        <v>0.0</v>
      </c>
      <c r="L49" s="26">
        <v>0.0</v>
      </c>
      <c r="M49" s="25">
        <v>1.0</v>
      </c>
      <c r="N49" s="26">
        <v>80000.0</v>
      </c>
      <c r="O49" s="25">
        <v>0.0</v>
      </c>
      <c r="P49" s="26">
        <v>0.0</v>
      </c>
      <c r="Q49" s="25">
        <v>0.0</v>
      </c>
      <c r="R49" s="26">
        <v>0.0</v>
      </c>
      <c r="S49" s="29">
        <v>8.0</v>
      </c>
      <c r="T49" s="29">
        <v>1464692.0</v>
      </c>
      <c r="U49" s="30">
        <f t="shared" ref="U49:V49" si="53">SUM(C49+G49+I49+K49+M49+O49+Q49+S49)</f>
        <v>82</v>
      </c>
      <c r="V49" s="31">
        <f t="shared" si="53"/>
        <v>32873292</v>
      </c>
      <c r="W49" s="51">
        <f>U49-'Non Residential-Finish&amp; Imp'!U36</f>
        <v>-26</v>
      </c>
      <c r="X49" s="52">
        <f>W49/'Non Residential-Finish&amp; Imp'!U36</f>
        <v>-0.2407407407</v>
      </c>
      <c r="Y49" s="53">
        <f>V49-'Non Residential-Finish&amp; Imp'!V36</f>
        <v>-8006518</v>
      </c>
      <c r="Z49" s="52">
        <f>Y49/'Non Residential-Finish&amp; Imp'!V36</f>
        <v>-0.1958550688</v>
      </c>
      <c r="AA49" s="53">
        <f t="shared" si="50"/>
        <v>15569498</v>
      </c>
      <c r="AB49" s="38"/>
      <c r="AC49" s="35"/>
      <c r="AD49" s="35"/>
      <c r="AE49" s="36"/>
      <c r="AF49" s="36"/>
      <c r="AG49" s="36"/>
      <c r="AH49" s="36"/>
      <c r="AI49" s="36"/>
      <c r="AJ49" s="36"/>
      <c r="AK49" s="36"/>
      <c r="AL49" s="36"/>
      <c r="AM49" s="36"/>
      <c r="AN49" s="36"/>
      <c r="AO49" s="36"/>
      <c r="AP49" s="36"/>
      <c r="AQ49" s="36"/>
    </row>
    <row r="50" ht="12.75" customHeight="1">
      <c r="A50" s="15" t="s">
        <v>25</v>
      </c>
      <c r="B50" s="24">
        <v>2008.0</v>
      </c>
      <c r="C50" s="25">
        <v>0.0</v>
      </c>
      <c r="D50" s="26">
        <v>0.0</v>
      </c>
      <c r="E50" s="27"/>
      <c r="F50" s="28"/>
      <c r="G50" s="25">
        <v>60.0</v>
      </c>
      <c r="H50" s="26">
        <v>1.8835681E7</v>
      </c>
      <c r="I50" s="25">
        <v>17.0</v>
      </c>
      <c r="J50" s="26">
        <v>1.1823739E7</v>
      </c>
      <c r="K50" s="25">
        <v>0.0</v>
      </c>
      <c r="L50" s="26">
        <v>0.0</v>
      </c>
      <c r="M50" s="25">
        <v>1.0</v>
      </c>
      <c r="N50" s="26">
        <v>600000.0</v>
      </c>
      <c r="O50" s="25">
        <v>0.0</v>
      </c>
      <c r="P50" s="26">
        <v>0.0</v>
      </c>
      <c r="Q50" s="25">
        <v>0.0</v>
      </c>
      <c r="R50" s="26">
        <v>0.0</v>
      </c>
      <c r="S50" s="29">
        <v>2.0</v>
      </c>
      <c r="T50" s="29">
        <v>60000.0</v>
      </c>
      <c r="U50" s="30">
        <f t="shared" ref="U50:V50" si="54">SUM(C50+G50+I50+K50+M50+O50+Q50+S50)</f>
        <v>80</v>
      </c>
      <c r="V50" s="31">
        <f t="shared" si="54"/>
        <v>31319420</v>
      </c>
      <c r="W50" s="51">
        <f>U50-'Non Residential-Finish&amp; Imp'!U37</f>
        <v>17</v>
      </c>
      <c r="X50" s="52">
        <f>W50/'Non Residential-Finish&amp; Imp'!U37</f>
        <v>0.2698412698</v>
      </c>
      <c r="Y50" s="53">
        <f>V50-'Non Residential-Finish&amp; Imp'!V37</f>
        <v>2593705</v>
      </c>
      <c r="Z50" s="52">
        <f>Y50/'Non Residential-Finish&amp; Imp'!V37</f>
        <v>0.09029209543</v>
      </c>
      <c r="AA50" s="53">
        <f t="shared" si="50"/>
        <v>18163203</v>
      </c>
      <c r="AB50" s="38"/>
      <c r="AC50" s="35"/>
      <c r="AD50" s="35"/>
      <c r="AE50" s="36"/>
      <c r="AF50" s="36"/>
      <c r="AG50" s="36"/>
      <c r="AH50" s="36"/>
      <c r="AI50" s="36"/>
      <c r="AJ50" s="36"/>
      <c r="AK50" s="36"/>
      <c r="AL50" s="36"/>
      <c r="AM50" s="36"/>
      <c r="AN50" s="36"/>
      <c r="AO50" s="36"/>
      <c r="AP50" s="36"/>
      <c r="AQ50" s="36"/>
    </row>
    <row r="51" ht="12.75" customHeight="1">
      <c r="A51" s="15" t="s">
        <v>26</v>
      </c>
      <c r="B51" s="24">
        <v>2008.0</v>
      </c>
      <c r="C51" s="25">
        <v>0.0</v>
      </c>
      <c r="D51" s="26">
        <v>0.0</v>
      </c>
      <c r="E51" s="27"/>
      <c r="F51" s="28"/>
      <c r="G51" s="25">
        <v>54.0</v>
      </c>
      <c r="H51" s="26">
        <v>2.7568592E7</v>
      </c>
      <c r="I51" s="25">
        <v>11.0</v>
      </c>
      <c r="J51" s="26">
        <v>4134545.0</v>
      </c>
      <c r="K51" s="25">
        <v>0.0</v>
      </c>
      <c r="L51" s="26">
        <v>0.0</v>
      </c>
      <c r="M51" s="25">
        <v>1.0</v>
      </c>
      <c r="N51" s="26">
        <v>566320.0</v>
      </c>
      <c r="O51" s="25">
        <v>0.0</v>
      </c>
      <c r="P51" s="26">
        <v>0.0</v>
      </c>
      <c r="Q51" s="25">
        <v>0.0</v>
      </c>
      <c r="R51" s="26">
        <v>0.0</v>
      </c>
      <c r="S51" s="29">
        <v>6.0</v>
      </c>
      <c r="T51" s="29">
        <v>880769.0</v>
      </c>
      <c r="U51" s="30">
        <f t="shared" ref="U51:V51" si="55">SUM(C51+G51+I51+K51+M51+O51+Q51+S51)</f>
        <v>72</v>
      </c>
      <c r="V51" s="31">
        <f t="shared" si="55"/>
        <v>33150226</v>
      </c>
      <c r="W51" s="51">
        <f>U51-'Non Residential-Finish&amp; Imp'!U38</f>
        <v>-4</v>
      </c>
      <c r="X51" s="52">
        <f>W51/'Non Residential-Finish&amp; Imp'!U38</f>
        <v>-0.05263157895</v>
      </c>
      <c r="Y51" s="53">
        <f>V51-'Non Residential-Finish&amp; Imp'!V38</f>
        <v>4287575</v>
      </c>
      <c r="Z51" s="52">
        <f>Y51/'Non Residential-Finish&amp; Imp'!V38</f>
        <v>0.1485509768</v>
      </c>
      <c r="AA51" s="53">
        <f t="shared" si="50"/>
        <v>22450778</v>
      </c>
      <c r="AB51" s="38"/>
      <c r="AC51" s="35"/>
      <c r="AD51" s="35"/>
      <c r="AE51" s="36"/>
      <c r="AF51" s="36"/>
      <c r="AG51" s="36"/>
      <c r="AH51" s="36"/>
      <c r="AI51" s="36"/>
      <c r="AJ51" s="36"/>
      <c r="AK51" s="36"/>
      <c r="AL51" s="36"/>
      <c r="AM51" s="36"/>
      <c r="AN51" s="36"/>
      <c r="AO51" s="36"/>
      <c r="AP51" s="36"/>
      <c r="AQ51" s="36"/>
    </row>
    <row r="52" ht="12.75" customHeight="1">
      <c r="A52" s="15" t="s">
        <v>27</v>
      </c>
      <c r="B52" s="24">
        <v>2008.0</v>
      </c>
      <c r="C52" s="25">
        <v>0.0</v>
      </c>
      <c r="D52" s="26">
        <v>0.0</v>
      </c>
      <c r="E52" s="27"/>
      <c r="F52" s="28"/>
      <c r="G52" s="25">
        <v>73.0</v>
      </c>
      <c r="H52" s="26">
        <v>5.9448518E7</v>
      </c>
      <c r="I52" s="25">
        <v>3.0</v>
      </c>
      <c r="J52" s="26">
        <v>3716370.0</v>
      </c>
      <c r="K52" s="25">
        <v>0.0</v>
      </c>
      <c r="L52" s="26">
        <v>0.0</v>
      </c>
      <c r="M52" s="25">
        <v>0.0</v>
      </c>
      <c r="N52" s="26">
        <v>0.0</v>
      </c>
      <c r="O52" s="25">
        <v>0.0</v>
      </c>
      <c r="P52" s="26">
        <v>0.0</v>
      </c>
      <c r="Q52" s="25">
        <v>0.0</v>
      </c>
      <c r="R52" s="26">
        <v>0.0</v>
      </c>
      <c r="S52" s="29">
        <v>11.0</v>
      </c>
      <c r="T52" s="29">
        <v>3835090.0</v>
      </c>
      <c r="U52" s="30">
        <f t="shared" ref="U52:V52" si="56">SUM(C52+G52+I52+K52+M52+O52+Q52+S52)</f>
        <v>87</v>
      </c>
      <c r="V52" s="31">
        <f t="shared" si="56"/>
        <v>66999978</v>
      </c>
      <c r="W52" s="51">
        <f>U52-'Non Residential-Finish&amp; Imp'!U39</f>
        <v>11</v>
      </c>
      <c r="X52" s="52">
        <f>W52/'Non Residential-Finish&amp; Imp'!U39</f>
        <v>0.1447368421</v>
      </c>
      <c r="Y52" s="53">
        <f>V52-'Non Residential-Finish&amp; Imp'!V39</f>
        <v>14740801</v>
      </c>
      <c r="Z52" s="52">
        <f>Y52/'Non Residential-Finish&amp; Imp'!V39</f>
        <v>0.2820710514</v>
      </c>
      <c r="AA52" s="53">
        <f t="shared" si="50"/>
        <v>37191579</v>
      </c>
      <c r="AB52" s="38"/>
      <c r="AC52" s="35"/>
      <c r="AD52" s="35"/>
      <c r="AE52" s="36"/>
      <c r="AF52" s="36"/>
      <c r="AG52" s="36"/>
      <c r="AH52" s="36"/>
      <c r="AI52" s="36"/>
      <c r="AJ52" s="36"/>
      <c r="AK52" s="36"/>
      <c r="AL52" s="36"/>
      <c r="AM52" s="36"/>
      <c r="AN52" s="36"/>
      <c r="AO52" s="36"/>
      <c r="AP52" s="36"/>
      <c r="AQ52" s="36"/>
    </row>
    <row r="53" ht="12.75" customHeight="1">
      <c r="A53" s="15" t="s">
        <v>28</v>
      </c>
      <c r="B53" s="24">
        <v>2008.0</v>
      </c>
      <c r="C53" s="25">
        <v>0.0</v>
      </c>
      <c r="D53" s="26">
        <v>0.0</v>
      </c>
      <c r="E53" s="27"/>
      <c r="F53" s="28"/>
      <c r="G53" s="25">
        <v>69.0</v>
      </c>
      <c r="H53" s="26">
        <v>4.4043169E7</v>
      </c>
      <c r="I53" s="25">
        <v>19.0</v>
      </c>
      <c r="J53" s="26">
        <v>6.3698106E7</v>
      </c>
      <c r="K53" s="25">
        <v>0.0</v>
      </c>
      <c r="L53" s="26">
        <v>0.0</v>
      </c>
      <c r="M53" s="25">
        <v>1.0</v>
      </c>
      <c r="N53" s="26">
        <v>720000.0</v>
      </c>
      <c r="O53" s="25">
        <v>0.0</v>
      </c>
      <c r="P53" s="26">
        <v>0.0</v>
      </c>
      <c r="Q53" s="25">
        <v>0.0</v>
      </c>
      <c r="R53" s="26">
        <v>0.0</v>
      </c>
      <c r="S53" s="29">
        <v>6.0</v>
      </c>
      <c r="T53" s="29">
        <v>721824.0</v>
      </c>
      <c r="U53" s="30">
        <f t="shared" ref="U53:V53" si="57">SUM(C53+G53+I53+K53+M53+O53+Q53+S53)</f>
        <v>95</v>
      </c>
      <c r="V53" s="31">
        <f t="shared" si="57"/>
        <v>109183099</v>
      </c>
      <c r="W53" s="51">
        <f>U53-'Non Residential-Finish&amp; Imp'!U40</f>
        <v>-5</v>
      </c>
      <c r="X53" s="52">
        <f>W53/'Non Residential-Finish&amp; Imp'!U40</f>
        <v>-0.05</v>
      </c>
      <c r="Y53" s="53">
        <f>V53-'Non Residential-Finish&amp; Imp'!V40</f>
        <v>67404037</v>
      </c>
      <c r="Z53" s="52">
        <f>Y53/'Non Residential-Finish&amp; Imp'!V40</f>
        <v>1.613344909</v>
      </c>
      <c r="AA53" s="53">
        <f t="shared" si="50"/>
        <v>104595616</v>
      </c>
      <c r="AB53" s="38"/>
      <c r="AC53" s="35"/>
      <c r="AD53" s="35"/>
      <c r="AE53" s="36"/>
      <c r="AF53" s="36"/>
      <c r="AG53" s="36"/>
      <c r="AH53" s="36"/>
      <c r="AI53" s="36"/>
      <c r="AJ53" s="36"/>
      <c r="AK53" s="36"/>
      <c r="AL53" s="36"/>
      <c r="AM53" s="36"/>
      <c r="AN53" s="36"/>
      <c r="AO53" s="36"/>
      <c r="AP53" s="36"/>
      <c r="AQ53" s="36"/>
    </row>
    <row r="54" ht="12.75" customHeight="1">
      <c r="A54" s="15" t="s">
        <v>29</v>
      </c>
      <c r="B54" s="24">
        <v>2008.0</v>
      </c>
      <c r="C54" s="25">
        <v>0.0</v>
      </c>
      <c r="D54" s="26">
        <v>0.0</v>
      </c>
      <c r="E54" s="27"/>
      <c r="F54" s="28"/>
      <c r="G54" s="25">
        <v>41.0</v>
      </c>
      <c r="H54" s="26">
        <v>2.107992E7</v>
      </c>
      <c r="I54" s="25">
        <v>12.0</v>
      </c>
      <c r="J54" s="26">
        <v>6086306.0</v>
      </c>
      <c r="K54" s="25">
        <v>0.0</v>
      </c>
      <c r="L54" s="26">
        <v>0.0</v>
      </c>
      <c r="M54" s="25">
        <v>0.0</v>
      </c>
      <c r="N54" s="26">
        <v>0.0</v>
      </c>
      <c r="O54" s="25">
        <v>0.0</v>
      </c>
      <c r="P54" s="26">
        <v>0.0</v>
      </c>
      <c r="Q54" s="25">
        <v>0.0</v>
      </c>
      <c r="R54" s="26">
        <v>0.0</v>
      </c>
      <c r="S54" s="29">
        <v>5.0</v>
      </c>
      <c r="T54" s="29">
        <v>1.0864326E7</v>
      </c>
      <c r="U54" s="30">
        <f t="shared" ref="U54:V54" si="58">SUM(C54+G54+I54+K54+M54+O54+Q54+S54)</f>
        <v>58</v>
      </c>
      <c r="V54" s="31">
        <f t="shared" si="58"/>
        <v>38030552</v>
      </c>
      <c r="W54" s="51">
        <f>U54-'Non Residential-Finish&amp; Imp'!U41</f>
        <v>-23</v>
      </c>
      <c r="X54" s="52">
        <f>W54/'Non Residential-Finish&amp; Imp'!U41</f>
        <v>-0.2839506173</v>
      </c>
      <c r="Y54" s="53">
        <f>V54-'Non Residential-Finish&amp; Imp'!V41</f>
        <v>-51983064</v>
      </c>
      <c r="Z54" s="52">
        <f>Y54/'Non Residential-Finish&amp; Imp'!V41</f>
        <v>-0.5775022303</v>
      </c>
      <c r="AA54" s="53">
        <f t="shared" si="50"/>
        <v>52612552</v>
      </c>
      <c r="AB54" s="38"/>
      <c r="AC54" s="35"/>
      <c r="AD54" s="35"/>
      <c r="AE54" s="36"/>
      <c r="AF54" s="36"/>
      <c r="AG54" s="36"/>
      <c r="AH54" s="36"/>
      <c r="AI54" s="36"/>
      <c r="AJ54" s="36"/>
      <c r="AK54" s="36"/>
      <c r="AL54" s="36"/>
      <c r="AM54" s="36"/>
      <c r="AN54" s="36"/>
      <c r="AO54" s="36"/>
      <c r="AP54" s="36"/>
      <c r="AQ54" s="36"/>
    </row>
    <row r="55" ht="12.75" customHeight="1">
      <c r="A55" s="15" t="s">
        <v>30</v>
      </c>
      <c r="B55" s="24">
        <v>2008.0</v>
      </c>
      <c r="C55" s="25">
        <v>0.0</v>
      </c>
      <c r="D55" s="26">
        <v>0.0</v>
      </c>
      <c r="E55" s="27"/>
      <c r="F55" s="28"/>
      <c r="G55" s="25">
        <v>42.0</v>
      </c>
      <c r="H55" s="26">
        <v>2.7240436E7</v>
      </c>
      <c r="I55" s="25">
        <v>17.0</v>
      </c>
      <c r="J55" s="26">
        <v>1.4454661E7</v>
      </c>
      <c r="K55" s="25">
        <v>0.0</v>
      </c>
      <c r="L55" s="26">
        <v>0.0</v>
      </c>
      <c r="M55" s="25">
        <v>5.0</v>
      </c>
      <c r="N55" s="26">
        <v>684213.0</v>
      </c>
      <c r="O55" s="25">
        <v>0.0</v>
      </c>
      <c r="P55" s="26">
        <v>0.0</v>
      </c>
      <c r="Q55" s="25">
        <v>0.0</v>
      </c>
      <c r="R55" s="26">
        <v>0.0</v>
      </c>
      <c r="S55" s="29">
        <v>3.0</v>
      </c>
      <c r="T55" s="29">
        <v>2013358.0</v>
      </c>
      <c r="U55" s="30">
        <f t="shared" ref="U55:V55" si="59">SUM(C55+G55+I55+K55+M55+O55+Q55+S55)</f>
        <v>67</v>
      </c>
      <c r="V55" s="31">
        <f t="shared" si="59"/>
        <v>44392668</v>
      </c>
      <c r="W55" s="51">
        <f>U55-'Non Residential-Finish&amp; Imp'!U42</f>
        <v>-11</v>
      </c>
      <c r="X55" s="52">
        <f>W55/'Non Residential-Finish&amp; Imp'!U42</f>
        <v>-0.141025641</v>
      </c>
      <c r="Y55" s="53">
        <f>V55-'Non Residential-Finish&amp; Imp'!V42</f>
        <v>9502668</v>
      </c>
      <c r="Z55" s="52">
        <f>Y55/'Non Residential-Finish&amp; Imp'!V42</f>
        <v>0.2723607911</v>
      </c>
      <c r="AA55" s="53">
        <f t="shared" si="50"/>
        <v>62115220</v>
      </c>
      <c r="AB55" s="38"/>
      <c r="AC55" s="35"/>
      <c r="AD55" s="35"/>
      <c r="AE55" s="36"/>
      <c r="AF55" s="36"/>
      <c r="AG55" s="36"/>
      <c r="AH55" s="36"/>
      <c r="AI55" s="36"/>
      <c r="AJ55" s="36"/>
      <c r="AK55" s="36"/>
      <c r="AL55" s="36"/>
      <c r="AM55" s="36"/>
      <c r="AN55" s="36"/>
      <c r="AO55" s="36"/>
      <c r="AP55" s="36"/>
      <c r="AQ55" s="36"/>
    </row>
    <row r="56" ht="12.75" customHeight="1">
      <c r="A56" s="23" t="s">
        <v>31</v>
      </c>
      <c r="B56" s="40">
        <v>2008.0</v>
      </c>
      <c r="C56" s="41">
        <f t="shared" ref="C56:D56" si="60">SUM(C44:C55)</f>
        <v>1</v>
      </c>
      <c r="D56" s="42">
        <f t="shared" si="60"/>
        <v>53808</v>
      </c>
      <c r="E56" s="43"/>
      <c r="F56" s="44"/>
      <c r="G56" s="41">
        <f t="shared" ref="G56:V56" si="61">SUM(G44:G55)</f>
        <v>680</v>
      </c>
      <c r="H56" s="42">
        <f t="shared" si="61"/>
        <v>422341905</v>
      </c>
      <c r="I56" s="41">
        <f t="shared" si="61"/>
        <v>146</v>
      </c>
      <c r="J56" s="42">
        <f t="shared" si="61"/>
        <v>166115355</v>
      </c>
      <c r="K56" s="41">
        <f t="shared" si="61"/>
        <v>0</v>
      </c>
      <c r="L56" s="42">
        <f t="shared" si="61"/>
        <v>0</v>
      </c>
      <c r="M56" s="41">
        <f t="shared" si="61"/>
        <v>16</v>
      </c>
      <c r="N56" s="42">
        <f t="shared" si="61"/>
        <v>4474953</v>
      </c>
      <c r="O56" s="41">
        <f t="shared" si="61"/>
        <v>0</v>
      </c>
      <c r="P56" s="42">
        <f t="shared" si="61"/>
        <v>0</v>
      </c>
      <c r="Q56" s="41">
        <f t="shared" si="61"/>
        <v>0</v>
      </c>
      <c r="R56" s="42">
        <f t="shared" si="61"/>
        <v>0</v>
      </c>
      <c r="S56" s="45">
        <f t="shared" si="61"/>
        <v>71</v>
      </c>
      <c r="T56" s="45">
        <f t="shared" si="61"/>
        <v>68416060</v>
      </c>
      <c r="U56" s="46">
        <f t="shared" si="61"/>
        <v>914</v>
      </c>
      <c r="V56" s="47">
        <f t="shared" si="61"/>
        <v>661402081</v>
      </c>
      <c r="W56" s="54">
        <f>U56-'Non Residential-Finish&amp; Imp'!U43</f>
        <v>-108</v>
      </c>
      <c r="X56" s="55">
        <f>W56/'Non Residential-Finish&amp; Imp'!U43</f>
        <v>-0.1056751468</v>
      </c>
      <c r="Y56" s="56">
        <f>V56-'Non Residential-Finish&amp; Imp'!V43</f>
        <v>62115220</v>
      </c>
      <c r="Z56" s="55">
        <f>Y56/'Non Residential-Finish&amp; Imp'!V43</f>
        <v>0.1036485597</v>
      </c>
      <c r="AA56" s="56">
        <f t="shared" ref="AA56:AA57" si="63">Y56</f>
        <v>62115220</v>
      </c>
      <c r="AB56" s="38"/>
      <c r="AC56" s="36"/>
      <c r="AD56" s="36"/>
      <c r="AE56" s="36"/>
      <c r="AF56" s="36"/>
      <c r="AG56" s="36"/>
      <c r="AH56" s="36"/>
      <c r="AI56" s="36"/>
      <c r="AJ56" s="36"/>
      <c r="AK56" s="36"/>
      <c r="AL56" s="36"/>
      <c r="AM56" s="36"/>
      <c r="AN56" s="36"/>
      <c r="AO56" s="36"/>
      <c r="AP56" s="36"/>
      <c r="AQ56" s="36"/>
    </row>
    <row r="57" ht="12.75" customHeight="1">
      <c r="A57" s="15" t="s">
        <v>19</v>
      </c>
      <c r="B57" s="24">
        <v>2009.0</v>
      </c>
      <c r="C57" s="25">
        <v>0.0</v>
      </c>
      <c r="D57" s="26">
        <v>0.0</v>
      </c>
      <c r="E57" s="27"/>
      <c r="F57" s="28"/>
      <c r="G57" s="25">
        <v>32.0</v>
      </c>
      <c r="H57" s="26">
        <v>6359272.0</v>
      </c>
      <c r="I57" s="25">
        <v>4.0</v>
      </c>
      <c r="J57" s="26">
        <v>9300985.0</v>
      </c>
      <c r="K57" s="25">
        <v>0.0</v>
      </c>
      <c r="L57" s="26">
        <v>0.0</v>
      </c>
      <c r="M57" s="25">
        <v>2.0</v>
      </c>
      <c r="N57" s="26">
        <v>2906505.0</v>
      </c>
      <c r="O57" s="25">
        <v>0.0</v>
      </c>
      <c r="P57" s="26">
        <v>0.0</v>
      </c>
      <c r="Q57" s="25">
        <v>0.0</v>
      </c>
      <c r="R57" s="26">
        <v>0.0</v>
      </c>
      <c r="S57" s="29">
        <v>2.0</v>
      </c>
      <c r="T57" s="29">
        <v>120000.0</v>
      </c>
      <c r="U57" s="30">
        <f t="shared" ref="U57:V57" si="62">SUM(C57+G57+I57+K57+M57+O57+Q57+S57)</f>
        <v>40</v>
      </c>
      <c r="V57" s="31">
        <f t="shared" si="62"/>
        <v>18686762</v>
      </c>
      <c r="W57" s="51">
        <f>U57-'Non Residential-Finish&amp; Imp'!U44</f>
        <v>-33</v>
      </c>
      <c r="X57" s="52">
        <f>W57/'Non Residential-Finish&amp; Imp'!U44</f>
        <v>-0.4520547945</v>
      </c>
      <c r="Y57" s="53">
        <f>V57-'Non Residential-Finish&amp; Imp'!V44</f>
        <v>-50161669</v>
      </c>
      <c r="Z57" s="52">
        <f>Y57/'Non Residential-Finish&amp; Imp'!V44</f>
        <v>-0.7285811495</v>
      </c>
      <c r="AA57" s="53">
        <f t="shared" si="63"/>
        <v>-50161669</v>
      </c>
      <c r="AB57" s="36"/>
      <c r="AC57" s="35"/>
      <c r="AD57" s="35"/>
      <c r="AE57" s="36"/>
      <c r="AF57" s="37"/>
      <c r="AG57" s="37"/>
      <c r="AH57" s="37"/>
      <c r="AI57" s="37"/>
      <c r="AJ57" s="37"/>
      <c r="AK57" s="37"/>
      <c r="AL57" s="37"/>
      <c r="AM57" s="37"/>
      <c r="AN57" s="37"/>
      <c r="AO57" s="37"/>
      <c r="AP57" s="37"/>
      <c r="AQ57" s="37"/>
    </row>
    <row r="58" ht="12.75" customHeight="1">
      <c r="A58" s="15" t="s">
        <v>20</v>
      </c>
      <c r="B58" s="24">
        <v>2009.0</v>
      </c>
      <c r="C58" s="25">
        <v>0.0</v>
      </c>
      <c r="D58" s="26">
        <v>0.0</v>
      </c>
      <c r="E58" s="27"/>
      <c r="F58" s="28"/>
      <c r="G58" s="25">
        <v>52.0</v>
      </c>
      <c r="H58" s="26">
        <v>1.7542018E7</v>
      </c>
      <c r="I58" s="25">
        <v>5.0</v>
      </c>
      <c r="J58" s="26">
        <v>4772559.0</v>
      </c>
      <c r="K58" s="25">
        <v>0.0</v>
      </c>
      <c r="L58" s="26">
        <v>0.0</v>
      </c>
      <c r="M58" s="25">
        <v>0.0</v>
      </c>
      <c r="N58" s="26">
        <v>0.0</v>
      </c>
      <c r="O58" s="25">
        <v>0.0</v>
      </c>
      <c r="P58" s="26">
        <v>0.0</v>
      </c>
      <c r="Q58" s="25">
        <v>0.0</v>
      </c>
      <c r="R58" s="26">
        <v>0.0</v>
      </c>
      <c r="S58" s="29">
        <v>3.0</v>
      </c>
      <c r="T58" s="29">
        <v>1091475.0</v>
      </c>
      <c r="U58" s="30">
        <f t="shared" ref="U58:V58" si="64">SUM(C58+G58+I58+K58+M58+O58+Q58+S58)</f>
        <v>60</v>
      </c>
      <c r="V58" s="31">
        <f t="shared" si="64"/>
        <v>23406052</v>
      </c>
      <c r="W58" s="51">
        <f>U58-'Non Residential-Finish&amp; Imp'!U45</f>
        <v>-3</v>
      </c>
      <c r="X58" s="52">
        <f>W58/'Non Residential-Finish&amp; Imp'!U45</f>
        <v>-0.04761904762</v>
      </c>
      <c r="Y58" s="53">
        <f>V58-'Non Residential-Finish&amp; Imp'!V45</f>
        <v>1852419</v>
      </c>
      <c r="Z58" s="52">
        <f>Y58/'Non Residential-Finish&amp; Imp'!V45</f>
        <v>0.08594462938</v>
      </c>
      <c r="AA58" s="53">
        <f t="shared" ref="AA58:AA68" si="66">AA57+Y58</f>
        <v>-48309250</v>
      </c>
      <c r="AB58" s="38"/>
      <c r="AC58" s="35"/>
      <c r="AD58" s="35"/>
      <c r="AE58" s="36"/>
      <c r="AF58" s="37"/>
      <c r="AG58" s="37"/>
      <c r="AH58" s="37"/>
      <c r="AI58" s="37"/>
      <c r="AJ58" s="37"/>
      <c r="AK58" s="37"/>
      <c r="AL58" s="37"/>
      <c r="AM58" s="37"/>
      <c r="AN58" s="37"/>
      <c r="AO58" s="37"/>
      <c r="AP58" s="37"/>
      <c r="AQ58" s="37"/>
    </row>
    <row r="59" ht="12.75" customHeight="1">
      <c r="A59" s="15" t="s">
        <v>21</v>
      </c>
      <c r="B59" s="24">
        <v>2009.0</v>
      </c>
      <c r="C59" s="25">
        <v>0.0</v>
      </c>
      <c r="D59" s="26">
        <v>0.0</v>
      </c>
      <c r="E59" s="27"/>
      <c r="F59" s="28"/>
      <c r="G59" s="25">
        <v>24.0</v>
      </c>
      <c r="H59" s="26">
        <v>2.6471936E7</v>
      </c>
      <c r="I59" s="25">
        <v>2.0</v>
      </c>
      <c r="J59" s="26">
        <v>189776.0</v>
      </c>
      <c r="K59" s="25">
        <v>0.0</v>
      </c>
      <c r="L59" s="26">
        <v>0.0</v>
      </c>
      <c r="M59" s="25">
        <v>3.0</v>
      </c>
      <c r="N59" s="26">
        <v>283800.0</v>
      </c>
      <c r="O59" s="25">
        <v>0.0</v>
      </c>
      <c r="P59" s="26">
        <v>0.0</v>
      </c>
      <c r="Q59" s="25">
        <v>0.0</v>
      </c>
      <c r="R59" s="26">
        <v>0.0</v>
      </c>
      <c r="S59" s="29">
        <v>8.0</v>
      </c>
      <c r="T59" s="29">
        <v>2132822.0</v>
      </c>
      <c r="U59" s="30">
        <f t="shared" ref="U59:V59" si="65">SUM(C59+G59+I59+K59+M59+O59+Q59+S59)</f>
        <v>37</v>
      </c>
      <c r="V59" s="31">
        <f t="shared" si="65"/>
        <v>29078334</v>
      </c>
      <c r="W59" s="51">
        <f>U59-'Non Residential-Finish&amp; Imp'!U46</f>
        <v>-39</v>
      </c>
      <c r="X59" s="52">
        <f>W59/'Non Residential-Finish&amp; Imp'!U46</f>
        <v>-0.5131578947</v>
      </c>
      <c r="Y59" s="53">
        <f>V59-'Non Residential-Finish&amp; Imp'!V46</f>
        <v>-38589827</v>
      </c>
      <c r="Z59" s="52">
        <f>Y59/'Non Residential-Finish&amp; Imp'!V46</f>
        <v>-0.5702804159</v>
      </c>
      <c r="AA59" s="53">
        <f t="shared" si="66"/>
        <v>-86899077</v>
      </c>
      <c r="AB59" s="38"/>
      <c r="AC59" s="35"/>
      <c r="AD59" s="35"/>
      <c r="AE59" s="36"/>
      <c r="AF59" s="39"/>
      <c r="AG59" s="39"/>
      <c r="AH59" s="39"/>
      <c r="AI59" s="39"/>
      <c r="AJ59" s="39"/>
      <c r="AK59" s="39"/>
      <c r="AL59" s="39"/>
      <c r="AM59" s="39"/>
      <c r="AN59" s="39"/>
      <c r="AO59" s="39"/>
      <c r="AP59" s="39"/>
      <c r="AQ59" s="39"/>
    </row>
    <row r="60" ht="12.75" customHeight="1">
      <c r="A60" s="15" t="s">
        <v>22</v>
      </c>
      <c r="B60" s="24">
        <v>2009.0</v>
      </c>
      <c r="C60" s="25">
        <v>0.0</v>
      </c>
      <c r="D60" s="26">
        <v>0.0</v>
      </c>
      <c r="E60" s="27"/>
      <c r="F60" s="28"/>
      <c r="G60" s="25">
        <v>50.0</v>
      </c>
      <c r="H60" s="26">
        <v>2.7435979E7</v>
      </c>
      <c r="I60" s="25">
        <v>6.0</v>
      </c>
      <c r="J60" s="26">
        <v>2097982.0</v>
      </c>
      <c r="K60" s="25">
        <v>0.0</v>
      </c>
      <c r="L60" s="26">
        <v>0.0</v>
      </c>
      <c r="M60" s="25">
        <v>2.0</v>
      </c>
      <c r="N60" s="26">
        <v>349965.0</v>
      </c>
      <c r="O60" s="25">
        <v>0.0</v>
      </c>
      <c r="P60" s="26">
        <v>0.0</v>
      </c>
      <c r="Q60" s="25">
        <v>0.0</v>
      </c>
      <c r="R60" s="26">
        <v>0.0</v>
      </c>
      <c r="S60" s="29">
        <v>3.0</v>
      </c>
      <c r="T60" s="29">
        <v>3311333.0</v>
      </c>
      <c r="U60" s="30">
        <f t="shared" ref="U60:V60" si="67">SUM(C60+G60+I60+K60+M60+O60+Q60+S60)</f>
        <v>61</v>
      </c>
      <c r="V60" s="31">
        <f t="shared" si="67"/>
        <v>33195259</v>
      </c>
      <c r="W60" s="51">
        <f>U60-'Non Residential-Finish&amp; Imp'!U47</f>
        <v>-24</v>
      </c>
      <c r="X60" s="52">
        <f>W60/'Non Residential-Finish&amp; Imp'!U47</f>
        <v>-0.2823529412</v>
      </c>
      <c r="Y60" s="53">
        <f>V60-'Non Residential-Finish&amp; Imp'!V47</f>
        <v>-19243390</v>
      </c>
      <c r="Z60" s="52">
        <f>Y60/'Non Residential-Finish&amp; Imp'!V47</f>
        <v>-0.3669695991</v>
      </c>
      <c r="AA60" s="53">
        <f t="shared" si="66"/>
        <v>-106142467</v>
      </c>
      <c r="AB60" s="38"/>
      <c r="AC60" s="35"/>
      <c r="AD60" s="35"/>
      <c r="AE60" s="36"/>
      <c r="AF60" s="15"/>
      <c r="AG60" s="15"/>
      <c r="AH60" s="15"/>
      <c r="AI60" s="15"/>
      <c r="AJ60" s="15"/>
      <c r="AK60" s="15"/>
      <c r="AL60" s="15"/>
      <c r="AM60" s="15"/>
      <c r="AN60" s="15"/>
      <c r="AO60" s="15"/>
      <c r="AP60" s="15"/>
      <c r="AQ60" s="15"/>
    </row>
    <row r="61" ht="12.75" customHeight="1">
      <c r="A61" s="15" t="s">
        <v>23</v>
      </c>
      <c r="B61" s="24">
        <v>2009.0</v>
      </c>
      <c r="C61" s="25">
        <v>1.0</v>
      </c>
      <c r="D61" s="26">
        <v>48000.0</v>
      </c>
      <c r="E61" s="27"/>
      <c r="F61" s="28"/>
      <c r="G61" s="25">
        <v>47.0</v>
      </c>
      <c r="H61" s="26">
        <v>1.1207135E7</v>
      </c>
      <c r="I61" s="25">
        <v>1.0</v>
      </c>
      <c r="J61" s="26">
        <v>253102.0</v>
      </c>
      <c r="K61" s="25">
        <v>0.0</v>
      </c>
      <c r="L61" s="26">
        <v>0.0</v>
      </c>
      <c r="M61" s="25">
        <v>0.0</v>
      </c>
      <c r="N61" s="26">
        <v>0.0</v>
      </c>
      <c r="O61" s="25">
        <v>0.0</v>
      </c>
      <c r="P61" s="26">
        <v>0.0</v>
      </c>
      <c r="Q61" s="25">
        <v>0.0</v>
      </c>
      <c r="R61" s="26">
        <v>0.0</v>
      </c>
      <c r="S61" s="29">
        <v>7.0</v>
      </c>
      <c r="T61" s="29">
        <v>1.9719217E7</v>
      </c>
      <c r="U61" s="30">
        <f t="shared" ref="U61:V61" si="68">SUM(C61+G61+I61+K61+M61+O61+Q61+S61)</f>
        <v>56</v>
      </c>
      <c r="V61" s="31">
        <f t="shared" si="68"/>
        <v>31227454</v>
      </c>
      <c r="W61" s="51">
        <f>U61-'Non Residential-Finish&amp; Imp'!U48</f>
        <v>-20</v>
      </c>
      <c r="X61" s="52">
        <f>W61/'Non Residential-Finish&amp; Imp'!U48</f>
        <v>-0.2631578947</v>
      </c>
      <c r="Y61" s="53">
        <f>V61-'Non Residential-Finish&amp; Imp'!V48</f>
        <v>-63716518</v>
      </c>
      <c r="Z61" s="52">
        <f>Y61/'Non Residential-Finish&amp; Imp'!V48</f>
        <v>-0.6710959807</v>
      </c>
      <c r="AA61" s="53">
        <f t="shared" si="66"/>
        <v>-169858985</v>
      </c>
      <c r="AB61" s="38"/>
      <c r="AC61" s="35"/>
      <c r="AD61" s="35"/>
      <c r="AE61" s="36"/>
      <c r="AF61" s="15"/>
      <c r="AG61" s="15"/>
      <c r="AH61" s="15"/>
      <c r="AI61" s="15"/>
      <c r="AJ61" s="15"/>
      <c r="AK61" s="15"/>
      <c r="AL61" s="15"/>
      <c r="AM61" s="15"/>
      <c r="AN61" s="15"/>
      <c r="AO61" s="15"/>
      <c r="AP61" s="15"/>
      <c r="AQ61" s="15"/>
    </row>
    <row r="62" ht="12.75" customHeight="1">
      <c r="A62" s="15" t="s">
        <v>24</v>
      </c>
      <c r="B62" s="24">
        <v>2009.0</v>
      </c>
      <c r="C62" s="25">
        <v>0.0</v>
      </c>
      <c r="D62" s="26">
        <v>0.0</v>
      </c>
      <c r="E62" s="27"/>
      <c r="F62" s="28"/>
      <c r="G62" s="25">
        <v>45.0</v>
      </c>
      <c r="H62" s="26">
        <v>2.5563729E7</v>
      </c>
      <c r="I62" s="25">
        <v>18.0</v>
      </c>
      <c r="J62" s="26">
        <v>7598937.0</v>
      </c>
      <c r="K62" s="25">
        <v>0.0</v>
      </c>
      <c r="L62" s="26">
        <v>0.0</v>
      </c>
      <c r="M62" s="25">
        <v>1.0</v>
      </c>
      <c r="N62" s="26">
        <v>136052.0</v>
      </c>
      <c r="O62" s="25">
        <v>0.0</v>
      </c>
      <c r="P62" s="26">
        <v>0.0</v>
      </c>
      <c r="Q62" s="25">
        <v>0.0</v>
      </c>
      <c r="R62" s="26">
        <v>0.0</v>
      </c>
      <c r="S62" s="29">
        <v>10.0</v>
      </c>
      <c r="T62" s="29">
        <v>1.5952997E7</v>
      </c>
      <c r="U62" s="30">
        <f t="shared" ref="U62:V62" si="69">SUM(C62+G62+I62+K62+M62+O62+Q62+S62)</f>
        <v>74</v>
      </c>
      <c r="V62" s="31">
        <f t="shared" si="69"/>
        <v>49251715</v>
      </c>
      <c r="W62" s="51">
        <f>U62-'Non Residential-Finish&amp; Imp'!U49</f>
        <v>-8</v>
      </c>
      <c r="X62" s="52">
        <f>W62/'Non Residential-Finish&amp; Imp'!U49</f>
        <v>-0.09756097561</v>
      </c>
      <c r="Y62" s="53">
        <f>V62-'Non Residential-Finish&amp; Imp'!V49</f>
        <v>16378423</v>
      </c>
      <c r="Z62" s="52">
        <f>Y62/'Non Residential-Finish&amp; Imp'!V49</f>
        <v>0.4982288662</v>
      </c>
      <c r="AA62" s="53">
        <f t="shared" si="66"/>
        <v>-153480562</v>
      </c>
      <c r="AB62" s="38"/>
      <c r="AC62" s="35"/>
      <c r="AD62" s="35"/>
      <c r="AE62" s="36"/>
      <c r="AF62" s="36"/>
      <c r="AG62" s="36"/>
      <c r="AH62" s="36"/>
      <c r="AI62" s="36"/>
      <c r="AJ62" s="36"/>
      <c r="AK62" s="36"/>
      <c r="AL62" s="36"/>
      <c r="AM62" s="36"/>
      <c r="AN62" s="36"/>
      <c r="AO62" s="36"/>
      <c r="AP62" s="36"/>
      <c r="AQ62" s="36"/>
    </row>
    <row r="63" ht="12.75" customHeight="1">
      <c r="A63" s="15" t="s">
        <v>25</v>
      </c>
      <c r="B63" s="24">
        <v>2009.0</v>
      </c>
      <c r="C63" s="25">
        <v>0.0</v>
      </c>
      <c r="D63" s="26">
        <v>0.0</v>
      </c>
      <c r="E63" s="27"/>
      <c r="F63" s="28"/>
      <c r="G63" s="25">
        <v>59.0</v>
      </c>
      <c r="H63" s="26">
        <v>3.497525E7</v>
      </c>
      <c r="I63" s="25">
        <v>10.0</v>
      </c>
      <c r="J63" s="26">
        <v>4200795.0</v>
      </c>
      <c r="K63" s="25">
        <v>0.0</v>
      </c>
      <c r="L63" s="26">
        <v>0.0</v>
      </c>
      <c r="M63" s="25">
        <v>3.0</v>
      </c>
      <c r="N63" s="26">
        <v>1978220.0</v>
      </c>
      <c r="O63" s="25">
        <v>0.0</v>
      </c>
      <c r="P63" s="26">
        <v>0.0</v>
      </c>
      <c r="Q63" s="25">
        <v>0.0</v>
      </c>
      <c r="R63" s="26">
        <v>0.0</v>
      </c>
      <c r="S63" s="29">
        <v>8.0</v>
      </c>
      <c r="T63" s="29">
        <v>589466.0</v>
      </c>
      <c r="U63" s="30">
        <f t="shared" ref="U63:V63" si="70">SUM(C63+G63+I63+K63+M63+O63+Q63+S63)</f>
        <v>80</v>
      </c>
      <c r="V63" s="31">
        <f t="shared" si="70"/>
        <v>41743731</v>
      </c>
      <c r="W63" s="51">
        <f>U63-'Non Residential-Finish&amp; Imp'!U50</f>
        <v>0</v>
      </c>
      <c r="X63" s="52">
        <f>W63/'Non Residential-Finish&amp; Imp'!U50</f>
        <v>0</v>
      </c>
      <c r="Y63" s="53">
        <f>V63-'Non Residential-Finish&amp; Imp'!V50</f>
        <v>10424311</v>
      </c>
      <c r="Z63" s="52">
        <f>Y63/'Non Residential-Finish&amp; Imp'!V50</f>
        <v>0.3328385711</v>
      </c>
      <c r="AA63" s="53">
        <f t="shared" si="66"/>
        <v>-143056251</v>
      </c>
      <c r="AB63" s="38"/>
      <c r="AC63" s="35"/>
      <c r="AD63" s="35"/>
      <c r="AE63" s="36"/>
      <c r="AF63" s="36"/>
      <c r="AG63" s="36"/>
      <c r="AH63" s="36"/>
      <c r="AI63" s="36"/>
      <c r="AJ63" s="36"/>
      <c r="AK63" s="36"/>
      <c r="AL63" s="36"/>
      <c r="AM63" s="36"/>
      <c r="AN63" s="36"/>
      <c r="AO63" s="36"/>
      <c r="AP63" s="36"/>
      <c r="AQ63" s="36"/>
    </row>
    <row r="64" ht="12.75" customHeight="1">
      <c r="A64" s="15" t="s">
        <v>26</v>
      </c>
      <c r="B64" s="24">
        <v>2009.0</v>
      </c>
      <c r="C64" s="25">
        <v>0.0</v>
      </c>
      <c r="D64" s="26">
        <v>0.0</v>
      </c>
      <c r="E64" s="27"/>
      <c r="F64" s="28"/>
      <c r="G64" s="25">
        <v>55.0</v>
      </c>
      <c r="H64" s="26">
        <v>1.5375834E7</v>
      </c>
      <c r="I64" s="25">
        <v>11.0</v>
      </c>
      <c r="J64" s="26">
        <v>1.0738759E7</v>
      </c>
      <c r="K64" s="25">
        <v>0.0</v>
      </c>
      <c r="L64" s="26">
        <v>0.0</v>
      </c>
      <c r="M64" s="25">
        <v>6.0</v>
      </c>
      <c r="N64" s="26">
        <v>240246.0</v>
      </c>
      <c r="O64" s="25">
        <v>0.0</v>
      </c>
      <c r="P64" s="26">
        <v>0.0</v>
      </c>
      <c r="Q64" s="25">
        <v>0.0</v>
      </c>
      <c r="R64" s="26">
        <v>0.0</v>
      </c>
      <c r="S64" s="29">
        <v>8.0</v>
      </c>
      <c r="T64" s="29">
        <v>794100.0</v>
      </c>
      <c r="U64" s="30">
        <f t="shared" ref="U64:V64" si="71">SUM(C64+G64+I64+K64+M64+O64+Q64+S64)</f>
        <v>80</v>
      </c>
      <c r="V64" s="31">
        <f t="shared" si="71"/>
        <v>27148939</v>
      </c>
      <c r="W64" s="51">
        <f>U64-'Non Residential-Finish&amp; Imp'!U51</f>
        <v>8</v>
      </c>
      <c r="X64" s="52">
        <f>W64/'Non Residential-Finish&amp; Imp'!U51</f>
        <v>0.1111111111</v>
      </c>
      <c r="Y64" s="53">
        <f>V64-'Non Residential-Finish&amp; Imp'!V51</f>
        <v>-6001287</v>
      </c>
      <c r="Z64" s="52">
        <f>Y64/'Non Residential-Finish&amp; Imp'!V51</f>
        <v>-0.1810330645</v>
      </c>
      <c r="AA64" s="53">
        <f t="shared" si="66"/>
        <v>-149057538</v>
      </c>
      <c r="AB64" s="38"/>
      <c r="AC64" s="35"/>
      <c r="AD64" s="35"/>
      <c r="AE64" s="36"/>
      <c r="AF64" s="36"/>
      <c r="AG64" s="36"/>
      <c r="AH64" s="36"/>
      <c r="AI64" s="36"/>
      <c r="AJ64" s="36"/>
      <c r="AK64" s="36"/>
      <c r="AL64" s="36"/>
      <c r="AM64" s="36"/>
      <c r="AN64" s="36"/>
      <c r="AO64" s="36"/>
      <c r="AP64" s="36"/>
      <c r="AQ64" s="36"/>
    </row>
    <row r="65" ht="12.75" customHeight="1">
      <c r="A65" s="15" t="s">
        <v>27</v>
      </c>
      <c r="B65" s="24">
        <v>2009.0</v>
      </c>
      <c r="C65" s="25">
        <v>0.0</v>
      </c>
      <c r="D65" s="26">
        <v>0.0</v>
      </c>
      <c r="E65" s="27"/>
      <c r="F65" s="28"/>
      <c r="G65" s="25">
        <v>42.0</v>
      </c>
      <c r="H65" s="26">
        <v>9369805.0</v>
      </c>
      <c r="I65" s="25">
        <v>12.0</v>
      </c>
      <c r="J65" s="26">
        <v>3918372.0</v>
      </c>
      <c r="K65" s="25">
        <v>0.0</v>
      </c>
      <c r="L65" s="26">
        <v>0.0</v>
      </c>
      <c r="M65" s="25">
        <v>0.0</v>
      </c>
      <c r="N65" s="26">
        <v>0.0</v>
      </c>
      <c r="O65" s="25">
        <v>0.0</v>
      </c>
      <c r="P65" s="26">
        <v>0.0</v>
      </c>
      <c r="Q65" s="25">
        <v>0.0</v>
      </c>
      <c r="R65" s="26">
        <v>0.0</v>
      </c>
      <c r="S65" s="29">
        <v>4.0</v>
      </c>
      <c r="T65" s="29">
        <v>242600.0</v>
      </c>
      <c r="U65" s="30">
        <f t="shared" ref="U65:V65" si="72">SUM(C65+G65+I65+K65+M65+O65+Q65+S65)</f>
        <v>58</v>
      </c>
      <c r="V65" s="31">
        <f t="shared" si="72"/>
        <v>13530777</v>
      </c>
      <c r="W65" s="51">
        <f>U65-'Non Residential-Finish&amp; Imp'!U52</f>
        <v>-29</v>
      </c>
      <c r="X65" s="52">
        <f>W65/'Non Residential-Finish&amp; Imp'!U52</f>
        <v>-0.3333333333</v>
      </c>
      <c r="Y65" s="53">
        <f>V65-'Non Residential-Finish&amp; Imp'!V52</f>
        <v>-53469201</v>
      </c>
      <c r="Z65" s="52">
        <f>Y65/'Non Residential-Finish&amp; Imp'!V52</f>
        <v>-0.7980480382</v>
      </c>
      <c r="AA65" s="53">
        <f t="shared" si="66"/>
        <v>-202526739</v>
      </c>
      <c r="AB65" s="38"/>
      <c r="AC65" s="35"/>
      <c r="AD65" s="35"/>
      <c r="AE65" s="36"/>
      <c r="AF65" s="36"/>
      <c r="AG65" s="36"/>
      <c r="AH65" s="36"/>
      <c r="AI65" s="36"/>
      <c r="AJ65" s="36"/>
      <c r="AK65" s="36"/>
      <c r="AL65" s="36"/>
      <c r="AM65" s="36"/>
      <c r="AN65" s="36"/>
      <c r="AO65" s="36"/>
      <c r="AP65" s="36"/>
      <c r="AQ65" s="36"/>
    </row>
    <row r="66" ht="12.75" customHeight="1">
      <c r="A66" s="15" t="s">
        <v>28</v>
      </c>
      <c r="B66" s="24">
        <v>2009.0</v>
      </c>
      <c r="C66" s="25">
        <v>0.0</v>
      </c>
      <c r="D66" s="26">
        <v>0.0</v>
      </c>
      <c r="E66" s="27"/>
      <c r="F66" s="28"/>
      <c r="G66" s="25">
        <v>44.0</v>
      </c>
      <c r="H66" s="26">
        <v>1.4244078E7</v>
      </c>
      <c r="I66" s="25">
        <v>15.0</v>
      </c>
      <c r="J66" s="26">
        <v>2530589.0</v>
      </c>
      <c r="K66" s="25">
        <v>0.0</v>
      </c>
      <c r="L66" s="26">
        <v>0.0</v>
      </c>
      <c r="M66" s="25">
        <v>2.0</v>
      </c>
      <c r="N66" s="26">
        <v>54397.0</v>
      </c>
      <c r="O66" s="25">
        <v>0.0</v>
      </c>
      <c r="P66" s="26">
        <v>0.0</v>
      </c>
      <c r="Q66" s="25">
        <v>0.0</v>
      </c>
      <c r="R66" s="26">
        <v>0.0</v>
      </c>
      <c r="S66" s="29">
        <v>9.0</v>
      </c>
      <c r="T66" s="29">
        <v>1860525.0</v>
      </c>
      <c r="U66" s="30">
        <f t="shared" ref="U66:V66" si="73">SUM(C66+G66+I66+K66+M66+O66+Q66+S66)</f>
        <v>70</v>
      </c>
      <c r="V66" s="31">
        <f t="shared" si="73"/>
        <v>18689589</v>
      </c>
      <c r="W66" s="51">
        <f>U66-'Non Residential-Finish&amp; Imp'!U53</f>
        <v>-25</v>
      </c>
      <c r="X66" s="52">
        <f>W66/'Non Residential-Finish&amp; Imp'!U53</f>
        <v>-0.2631578947</v>
      </c>
      <c r="Y66" s="53">
        <f>V66-'Non Residential-Finish&amp; Imp'!V53</f>
        <v>-90493510</v>
      </c>
      <c r="Z66" s="52">
        <f>Y66/'Non Residential-Finish&amp; Imp'!V53</f>
        <v>-0.8288234244</v>
      </c>
      <c r="AA66" s="53">
        <f t="shared" si="66"/>
        <v>-293020249</v>
      </c>
      <c r="AB66" s="38"/>
      <c r="AC66" s="35"/>
      <c r="AD66" s="35"/>
      <c r="AE66" s="36"/>
      <c r="AF66" s="36"/>
      <c r="AG66" s="36"/>
      <c r="AH66" s="36"/>
      <c r="AI66" s="36"/>
      <c r="AJ66" s="36"/>
      <c r="AK66" s="36"/>
      <c r="AL66" s="36"/>
      <c r="AM66" s="36"/>
      <c r="AN66" s="36"/>
      <c r="AO66" s="36"/>
      <c r="AP66" s="36"/>
      <c r="AQ66" s="36"/>
    </row>
    <row r="67" ht="12.75" customHeight="1">
      <c r="A67" s="15" t="s">
        <v>29</v>
      </c>
      <c r="B67" s="24">
        <v>2009.0</v>
      </c>
      <c r="C67" s="25">
        <v>0.0</v>
      </c>
      <c r="D67" s="26">
        <v>0.0</v>
      </c>
      <c r="E67" s="27"/>
      <c r="F67" s="28"/>
      <c r="G67" s="25">
        <v>46.0</v>
      </c>
      <c r="H67" s="26">
        <v>1.9060761E7</v>
      </c>
      <c r="I67" s="25">
        <v>16.0</v>
      </c>
      <c r="J67" s="26">
        <v>1.3142493E7</v>
      </c>
      <c r="K67" s="25">
        <v>0.0</v>
      </c>
      <c r="L67" s="26">
        <v>0.0</v>
      </c>
      <c r="M67" s="25">
        <v>0.0</v>
      </c>
      <c r="N67" s="26">
        <v>0.0</v>
      </c>
      <c r="O67" s="25">
        <v>0.0</v>
      </c>
      <c r="P67" s="26">
        <v>0.0</v>
      </c>
      <c r="Q67" s="25">
        <v>0.0</v>
      </c>
      <c r="R67" s="26">
        <v>0.0</v>
      </c>
      <c r="S67" s="29">
        <v>3.0</v>
      </c>
      <c r="T67" s="29">
        <v>3656958.0</v>
      </c>
      <c r="U67" s="30">
        <f t="shared" ref="U67:V67" si="74">SUM(C67+G67+I67+K67+M67+O67+Q67+S67)</f>
        <v>65</v>
      </c>
      <c r="V67" s="31">
        <f t="shared" si="74"/>
        <v>35860212</v>
      </c>
      <c r="W67" s="51">
        <f>U67-'Non Residential-Finish&amp; Imp'!U54</f>
        <v>7</v>
      </c>
      <c r="X67" s="52">
        <f>W67/'Non Residential-Finish&amp; Imp'!U54</f>
        <v>0.1206896552</v>
      </c>
      <c r="Y67" s="53">
        <f>V67-'Non Residential-Finish&amp; Imp'!V54</f>
        <v>-2170340</v>
      </c>
      <c r="Z67" s="52">
        <f>Y67/'Non Residential-Finish&amp; Imp'!V54</f>
        <v>-0.05706832759</v>
      </c>
      <c r="AA67" s="53">
        <f t="shared" si="66"/>
        <v>-295190589</v>
      </c>
      <c r="AB67" s="38"/>
      <c r="AC67" s="35"/>
      <c r="AD67" s="35"/>
      <c r="AE67" s="36"/>
      <c r="AF67" s="36"/>
      <c r="AG67" s="36"/>
      <c r="AH67" s="36"/>
      <c r="AI67" s="36"/>
      <c r="AJ67" s="36"/>
      <c r="AK67" s="36"/>
      <c r="AL67" s="36"/>
      <c r="AM67" s="36"/>
      <c r="AN67" s="36"/>
      <c r="AO67" s="36"/>
      <c r="AP67" s="36"/>
      <c r="AQ67" s="36"/>
    </row>
    <row r="68" ht="12.75" customHeight="1">
      <c r="A68" s="15" t="s">
        <v>30</v>
      </c>
      <c r="B68" s="24">
        <v>2009.0</v>
      </c>
      <c r="C68" s="25">
        <v>0.0</v>
      </c>
      <c r="D68" s="26">
        <v>0.0</v>
      </c>
      <c r="E68" s="27"/>
      <c r="F68" s="28"/>
      <c r="G68" s="25">
        <v>46.0</v>
      </c>
      <c r="H68" s="26">
        <v>2.8354874E7</v>
      </c>
      <c r="I68" s="25">
        <v>4.0</v>
      </c>
      <c r="J68" s="26">
        <v>1.323685E7</v>
      </c>
      <c r="K68" s="25">
        <v>0.0</v>
      </c>
      <c r="L68" s="26">
        <v>0.0</v>
      </c>
      <c r="M68" s="25">
        <v>4.0</v>
      </c>
      <c r="N68" s="26">
        <v>1235304.0</v>
      </c>
      <c r="O68" s="25">
        <v>0.0</v>
      </c>
      <c r="P68" s="26">
        <v>0.0</v>
      </c>
      <c r="Q68" s="25">
        <v>0.0</v>
      </c>
      <c r="R68" s="26">
        <v>0.0</v>
      </c>
      <c r="S68" s="29">
        <v>4.0</v>
      </c>
      <c r="T68" s="29">
        <v>7530390.0</v>
      </c>
      <c r="U68" s="30">
        <f t="shared" ref="U68:V68" si="75">SUM(C68+G68+I68+K68+M68+O68+Q68+S68)</f>
        <v>58</v>
      </c>
      <c r="V68" s="31">
        <f t="shared" si="75"/>
        <v>50357418</v>
      </c>
      <c r="W68" s="51">
        <f>U68-'Non Residential-Finish&amp; Imp'!U55</f>
        <v>-9</v>
      </c>
      <c r="X68" s="52">
        <f>W68/'Non Residential-Finish&amp; Imp'!U55</f>
        <v>-0.1343283582</v>
      </c>
      <c r="Y68" s="53">
        <f>V68-'Non Residential-Finish&amp; Imp'!V55</f>
        <v>5964750</v>
      </c>
      <c r="Z68" s="52">
        <f>Y68/'Non Residential-Finish&amp; Imp'!V55</f>
        <v>0.1343634043</v>
      </c>
      <c r="AA68" s="53">
        <f t="shared" si="66"/>
        <v>-289225839</v>
      </c>
      <c r="AB68" s="38"/>
      <c r="AC68" s="35"/>
      <c r="AD68" s="35"/>
      <c r="AE68" s="36"/>
      <c r="AF68" s="36"/>
      <c r="AG68" s="36"/>
      <c r="AH68" s="36"/>
      <c r="AI68" s="36"/>
      <c r="AJ68" s="36"/>
      <c r="AK68" s="36"/>
      <c r="AL68" s="36"/>
      <c r="AM68" s="36"/>
      <c r="AN68" s="36"/>
      <c r="AO68" s="36"/>
      <c r="AP68" s="36"/>
      <c r="AQ68" s="36"/>
    </row>
    <row r="69" ht="12.75" customHeight="1">
      <c r="A69" s="23" t="s">
        <v>31</v>
      </c>
      <c r="B69" s="40">
        <v>2009.0</v>
      </c>
      <c r="C69" s="41">
        <f t="shared" ref="C69:D69" si="76">SUM(C57:C68)</f>
        <v>1</v>
      </c>
      <c r="D69" s="42">
        <f t="shared" si="76"/>
        <v>48000</v>
      </c>
      <c r="E69" s="43"/>
      <c r="F69" s="44"/>
      <c r="G69" s="41">
        <f t="shared" ref="G69:W69" si="77">SUM(G57:G68)</f>
        <v>542</v>
      </c>
      <c r="H69" s="42">
        <f t="shared" si="77"/>
        <v>235960671</v>
      </c>
      <c r="I69" s="41">
        <f t="shared" si="77"/>
        <v>104</v>
      </c>
      <c r="J69" s="42">
        <f t="shared" si="77"/>
        <v>71981199</v>
      </c>
      <c r="K69" s="41">
        <f t="shared" si="77"/>
        <v>0</v>
      </c>
      <c r="L69" s="42">
        <f t="shared" si="77"/>
        <v>0</v>
      </c>
      <c r="M69" s="41">
        <f t="shared" si="77"/>
        <v>23</v>
      </c>
      <c r="N69" s="42">
        <f t="shared" si="77"/>
        <v>7184489</v>
      </c>
      <c r="O69" s="41">
        <f t="shared" si="77"/>
        <v>0</v>
      </c>
      <c r="P69" s="42">
        <f t="shared" si="77"/>
        <v>0</v>
      </c>
      <c r="Q69" s="41">
        <f t="shared" si="77"/>
        <v>0</v>
      </c>
      <c r="R69" s="42">
        <f t="shared" si="77"/>
        <v>0</v>
      </c>
      <c r="S69" s="45">
        <f t="shared" si="77"/>
        <v>69</v>
      </c>
      <c r="T69" s="45">
        <f t="shared" si="77"/>
        <v>57001883</v>
      </c>
      <c r="U69" s="46">
        <f t="shared" si="77"/>
        <v>739</v>
      </c>
      <c r="V69" s="47">
        <f t="shared" si="77"/>
        <v>372176242</v>
      </c>
      <c r="W69" s="54">
        <f t="shared" si="77"/>
        <v>-175</v>
      </c>
      <c r="X69" s="55">
        <f>W69/'Non Residential-Finish&amp; Imp'!U56</f>
        <v>-0.1914660832</v>
      </c>
      <c r="Y69" s="56">
        <f>SUM(Y57:Y68)</f>
        <v>-289225839</v>
      </c>
      <c r="Z69" s="55">
        <f>Y69/'Non Residential-Finish&amp; Imp'!V56</f>
        <v>-0.4372920003</v>
      </c>
      <c r="AA69" s="56">
        <f t="shared" ref="AA69:AA70" si="79">Y69</f>
        <v>-289225839</v>
      </c>
      <c r="AB69" s="38"/>
      <c r="AC69" s="38"/>
      <c r="AD69" s="38"/>
      <c r="AE69" s="38"/>
      <c r="AF69" s="38"/>
      <c r="AG69" s="38"/>
      <c r="AH69" s="38"/>
      <c r="AI69" s="38"/>
      <c r="AJ69" s="38"/>
      <c r="AK69" s="38"/>
      <c r="AL69" s="38"/>
      <c r="AM69" s="38"/>
      <c r="AN69" s="38"/>
      <c r="AO69" s="38"/>
      <c r="AP69" s="38"/>
      <c r="AQ69" s="38"/>
    </row>
    <row r="70" ht="12.75" customHeight="1">
      <c r="A70" s="15" t="s">
        <v>19</v>
      </c>
      <c r="B70" s="24">
        <v>2010.0</v>
      </c>
      <c r="C70" s="25">
        <v>0.0</v>
      </c>
      <c r="D70" s="26">
        <v>0.0</v>
      </c>
      <c r="E70" s="27"/>
      <c r="F70" s="28"/>
      <c r="G70" s="25">
        <v>41.0</v>
      </c>
      <c r="H70" s="26">
        <v>1.4015192E7</v>
      </c>
      <c r="I70" s="25">
        <v>10.0</v>
      </c>
      <c r="J70" s="26">
        <v>2.4662409E7</v>
      </c>
      <c r="K70" s="25">
        <v>0.0</v>
      </c>
      <c r="L70" s="26">
        <v>0.0</v>
      </c>
      <c r="M70" s="25">
        <v>0.0</v>
      </c>
      <c r="N70" s="26">
        <v>0.0</v>
      </c>
      <c r="O70" s="25">
        <v>0.0</v>
      </c>
      <c r="P70" s="26">
        <v>0.0</v>
      </c>
      <c r="Q70" s="25">
        <v>0.0</v>
      </c>
      <c r="R70" s="26">
        <v>0.0</v>
      </c>
      <c r="S70" s="29">
        <v>1.0</v>
      </c>
      <c r="T70" s="29">
        <v>293003.0</v>
      </c>
      <c r="U70" s="30">
        <f t="shared" ref="U70:V70" si="78">SUM(C70+G70+I70+K70+M70+O70+Q70+S70)</f>
        <v>52</v>
      </c>
      <c r="V70" s="31">
        <f t="shared" si="78"/>
        <v>38970604</v>
      </c>
      <c r="W70" s="51">
        <f>U70-'Non Residential-Finish&amp; Imp'!U57</f>
        <v>12</v>
      </c>
      <c r="X70" s="52">
        <f>W70/'Non Residential-Finish&amp; Imp'!U57</f>
        <v>0.3</v>
      </c>
      <c r="Y70" s="53">
        <f>V70-'Non Residential-Finish&amp; Imp'!V57</f>
        <v>20283842</v>
      </c>
      <c r="Z70" s="52">
        <f>Y70/'Non Residential-Finish&amp; Imp'!V57</f>
        <v>1.08546585</v>
      </c>
      <c r="AA70" s="53">
        <f t="shared" si="79"/>
        <v>20283842</v>
      </c>
      <c r="AB70" s="38"/>
      <c r="AC70" s="38"/>
      <c r="AD70" s="38"/>
      <c r="AE70" s="38"/>
      <c r="AF70" s="38"/>
      <c r="AG70" s="38"/>
      <c r="AH70" s="38"/>
      <c r="AI70" s="38"/>
      <c r="AJ70" s="38"/>
      <c r="AK70" s="38"/>
      <c r="AL70" s="38"/>
      <c r="AM70" s="38"/>
      <c r="AN70" s="38"/>
      <c r="AO70" s="38"/>
      <c r="AP70" s="38"/>
      <c r="AQ70" s="38"/>
    </row>
    <row r="71" ht="12.75" customHeight="1">
      <c r="A71" s="15" t="s">
        <v>20</v>
      </c>
      <c r="B71" s="24">
        <v>2010.0</v>
      </c>
      <c r="C71" s="25">
        <v>0.0</v>
      </c>
      <c r="D71" s="26">
        <v>0.0</v>
      </c>
      <c r="E71" s="27"/>
      <c r="F71" s="28"/>
      <c r="G71" s="25">
        <v>24.0</v>
      </c>
      <c r="H71" s="26">
        <v>9525790.0</v>
      </c>
      <c r="I71" s="25">
        <v>11.0</v>
      </c>
      <c r="J71" s="26">
        <v>1853789.0</v>
      </c>
      <c r="K71" s="25">
        <v>0.0</v>
      </c>
      <c r="L71" s="26">
        <v>0.0</v>
      </c>
      <c r="M71" s="25">
        <v>2.0</v>
      </c>
      <c r="N71" s="26">
        <v>3572730.0</v>
      </c>
      <c r="O71" s="25">
        <v>0.0</v>
      </c>
      <c r="P71" s="26">
        <v>0.0</v>
      </c>
      <c r="Q71" s="25">
        <v>0.0</v>
      </c>
      <c r="R71" s="26">
        <v>0.0</v>
      </c>
      <c r="S71" s="29">
        <v>3.0</v>
      </c>
      <c r="T71" s="29">
        <v>173200.0</v>
      </c>
      <c r="U71" s="30">
        <f t="shared" ref="U71:V71" si="80">SUM(C71+G71+I71+K71+M71+O71+Q71+S71)</f>
        <v>40</v>
      </c>
      <c r="V71" s="31">
        <f t="shared" si="80"/>
        <v>15125509</v>
      </c>
      <c r="W71" s="51">
        <f>U71-'Non Residential-Finish&amp; Imp'!U58</f>
        <v>-20</v>
      </c>
      <c r="X71" s="52">
        <f>W71/'Non Residential-Finish&amp; Imp'!U58</f>
        <v>-0.3333333333</v>
      </c>
      <c r="Y71" s="53">
        <f>V71-'Non Residential-Finish&amp; Imp'!V58</f>
        <v>-8280543</v>
      </c>
      <c r="Z71" s="52">
        <f>Y71/'Non Residential-Finish&amp; Imp'!V58</f>
        <v>-0.3537778605</v>
      </c>
      <c r="AA71" s="53">
        <f t="shared" ref="AA71:AA81" si="82">AA70+Y71</f>
        <v>12003299</v>
      </c>
      <c r="AB71" s="36"/>
      <c r="AC71" s="36"/>
      <c r="AD71" s="36"/>
      <c r="AE71" s="36"/>
      <c r="AF71" s="36"/>
      <c r="AG71" s="36"/>
      <c r="AH71" s="36"/>
      <c r="AI71" s="36"/>
      <c r="AJ71" s="36"/>
      <c r="AK71" s="36"/>
      <c r="AL71" s="36"/>
      <c r="AM71" s="36"/>
      <c r="AN71" s="36"/>
      <c r="AO71" s="36"/>
      <c r="AP71" s="36"/>
      <c r="AQ71" s="36"/>
    </row>
    <row r="72" ht="12.75" customHeight="1">
      <c r="A72" s="15" t="s">
        <v>21</v>
      </c>
      <c r="B72" s="24">
        <v>2010.0</v>
      </c>
      <c r="C72" s="25">
        <v>0.0</v>
      </c>
      <c r="D72" s="26">
        <v>0.0</v>
      </c>
      <c r="E72" s="27"/>
      <c r="F72" s="28"/>
      <c r="G72" s="25">
        <v>54.0</v>
      </c>
      <c r="H72" s="26">
        <v>1.04640495E8</v>
      </c>
      <c r="I72" s="25">
        <v>20.0</v>
      </c>
      <c r="J72" s="26">
        <v>6850923.0</v>
      </c>
      <c r="K72" s="25">
        <v>0.0</v>
      </c>
      <c r="L72" s="26">
        <v>0.0</v>
      </c>
      <c r="M72" s="25">
        <v>3.0</v>
      </c>
      <c r="N72" s="26">
        <v>5120577.0</v>
      </c>
      <c r="O72" s="25">
        <v>0.0</v>
      </c>
      <c r="P72" s="26">
        <v>0.0</v>
      </c>
      <c r="Q72" s="25">
        <v>0.0</v>
      </c>
      <c r="R72" s="26">
        <v>0.0</v>
      </c>
      <c r="S72" s="29">
        <v>7.0</v>
      </c>
      <c r="T72" s="29">
        <v>1.2331852E7</v>
      </c>
      <c r="U72" s="30">
        <f t="shared" ref="U72:V72" si="81">SUM(C72+G72+I72+K72+M72+O72+Q72+S72)</f>
        <v>84</v>
      </c>
      <c r="V72" s="31">
        <f t="shared" si="81"/>
        <v>128943847</v>
      </c>
      <c r="W72" s="51">
        <f>U72-'Non Residential-Finish&amp; Imp'!U59</f>
        <v>47</v>
      </c>
      <c r="X72" s="52">
        <f>W72/'Non Residential-Finish&amp; Imp'!U59</f>
        <v>1.27027027</v>
      </c>
      <c r="Y72" s="53">
        <f>V72-'Non Residential-Finish&amp; Imp'!V59</f>
        <v>99865513</v>
      </c>
      <c r="Z72" s="52">
        <f>Y72/'Non Residential-Finish&amp; Imp'!V59</f>
        <v>3.434361577</v>
      </c>
      <c r="AA72" s="53">
        <f t="shared" si="82"/>
        <v>111868812</v>
      </c>
      <c r="AB72" s="36"/>
      <c r="AC72" s="36"/>
      <c r="AD72" s="36"/>
      <c r="AE72" s="36"/>
      <c r="AF72" s="36"/>
      <c r="AG72" s="36"/>
      <c r="AH72" s="36"/>
      <c r="AI72" s="36"/>
      <c r="AJ72" s="36"/>
      <c r="AK72" s="36"/>
      <c r="AL72" s="36"/>
      <c r="AM72" s="36"/>
      <c r="AN72" s="36"/>
      <c r="AO72" s="36"/>
      <c r="AP72" s="36"/>
      <c r="AQ72" s="36"/>
    </row>
    <row r="73" ht="12.75" customHeight="1">
      <c r="A73" s="15" t="s">
        <v>22</v>
      </c>
      <c r="B73" s="24">
        <v>2010.0</v>
      </c>
      <c r="C73" s="25">
        <v>0.0</v>
      </c>
      <c r="D73" s="26">
        <v>0.0</v>
      </c>
      <c r="E73" s="27"/>
      <c r="F73" s="28"/>
      <c r="G73" s="25">
        <v>61.0</v>
      </c>
      <c r="H73" s="26">
        <v>2.085731E7</v>
      </c>
      <c r="I73" s="25">
        <v>13.0</v>
      </c>
      <c r="J73" s="26">
        <v>4811786.0</v>
      </c>
      <c r="K73" s="25">
        <v>0.0</v>
      </c>
      <c r="L73" s="26">
        <v>0.0</v>
      </c>
      <c r="M73" s="25">
        <v>6.0</v>
      </c>
      <c r="N73" s="26">
        <v>2947724.0</v>
      </c>
      <c r="O73" s="25">
        <v>0.0</v>
      </c>
      <c r="P73" s="26">
        <v>0.0</v>
      </c>
      <c r="Q73" s="25">
        <v>0.0</v>
      </c>
      <c r="R73" s="26">
        <v>0.0</v>
      </c>
      <c r="S73" s="29">
        <v>6.0</v>
      </c>
      <c r="T73" s="29">
        <v>1330116.0</v>
      </c>
      <c r="U73" s="30">
        <f t="shared" ref="U73:V73" si="83">SUM(C73+G73+I73+K73+M73+O73+Q73+S73)</f>
        <v>86</v>
      </c>
      <c r="V73" s="31">
        <f t="shared" si="83"/>
        <v>29946936</v>
      </c>
      <c r="W73" s="51">
        <f>U73-'Non Residential-Finish&amp; Imp'!U60</f>
        <v>25</v>
      </c>
      <c r="X73" s="52">
        <f>W73/'Non Residential-Finish&amp; Imp'!U60</f>
        <v>0.4098360656</v>
      </c>
      <c r="Y73" s="53">
        <f>V73-'Non Residential-Finish&amp; Imp'!V60</f>
        <v>-3248323</v>
      </c>
      <c r="Z73" s="52">
        <f>Y73/'Non Residential-Finish&amp; Imp'!V60</f>
        <v>-0.09785502803</v>
      </c>
      <c r="AA73" s="53">
        <f t="shared" si="82"/>
        <v>108620489</v>
      </c>
      <c r="AB73" s="36"/>
      <c r="AC73" s="36"/>
      <c r="AD73" s="36"/>
      <c r="AE73" s="36"/>
      <c r="AF73" s="36"/>
      <c r="AG73" s="36"/>
      <c r="AH73" s="36"/>
      <c r="AI73" s="36"/>
      <c r="AJ73" s="36"/>
      <c r="AK73" s="36"/>
      <c r="AL73" s="36"/>
      <c r="AM73" s="36"/>
      <c r="AN73" s="36"/>
      <c r="AO73" s="36"/>
      <c r="AP73" s="36"/>
      <c r="AQ73" s="36"/>
    </row>
    <row r="74" ht="12.75" customHeight="1">
      <c r="A74" s="15" t="s">
        <v>23</v>
      </c>
      <c r="B74" s="24">
        <v>2010.0</v>
      </c>
      <c r="C74" s="25">
        <v>0.0</v>
      </c>
      <c r="D74" s="26">
        <v>0.0</v>
      </c>
      <c r="E74" s="27"/>
      <c r="F74" s="28"/>
      <c r="G74" s="25">
        <v>58.0</v>
      </c>
      <c r="H74" s="26">
        <v>1.3351391E7</v>
      </c>
      <c r="I74" s="25">
        <v>16.0</v>
      </c>
      <c r="J74" s="26">
        <v>5315051.0</v>
      </c>
      <c r="K74" s="25">
        <v>0.0</v>
      </c>
      <c r="L74" s="26">
        <v>0.0</v>
      </c>
      <c r="M74" s="25">
        <v>3.0</v>
      </c>
      <c r="N74" s="26">
        <v>449497.0</v>
      </c>
      <c r="O74" s="25">
        <v>0.0</v>
      </c>
      <c r="P74" s="26">
        <v>0.0</v>
      </c>
      <c r="Q74" s="25">
        <v>0.0</v>
      </c>
      <c r="R74" s="26">
        <v>0.0</v>
      </c>
      <c r="S74" s="29">
        <v>2.0</v>
      </c>
      <c r="T74" s="29">
        <v>483891.0</v>
      </c>
      <c r="U74" s="30">
        <f t="shared" ref="U74:V74" si="84">SUM(C74+G74+I74+K74+M74+O74+Q74+S74)</f>
        <v>79</v>
      </c>
      <c r="V74" s="31">
        <f t="shared" si="84"/>
        <v>19599830</v>
      </c>
      <c r="W74" s="51">
        <f>U74-'Non Residential-Finish&amp; Imp'!U61</f>
        <v>23</v>
      </c>
      <c r="X74" s="52">
        <f>W74/'Non Residential-Finish&amp; Imp'!U61</f>
        <v>0.4107142857</v>
      </c>
      <c r="Y74" s="53">
        <f>V74-'Non Residential-Finish&amp; Imp'!V61</f>
        <v>-11627624</v>
      </c>
      <c r="Z74" s="52">
        <f>Y74/'Non Residential-Finish&amp; Imp'!V61</f>
        <v>-0.37235261</v>
      </c>
      <c r="AA74" s="53">
        <f t="shared" si="82"/>
        <v>96992865</v>
      </c>
      <c r="AB74" s="36"/>
      <c r="AC74" s="36"/>
      <c r="AD74" s="36"/>
      <c r="AE74" s="36"/>
      <c r="AF74" s="36"/>
      <c r="AG74" s="36"/>
      <c r="AH74" s="36"/>
      <c r="AI74" s="36"/>
      <c r="AJ74" s="36"/>
      <c r="AK74" s="36"/>
      <c r="AL74" s="36"/>
      <c r="AM74" s="36"/>
      <c r="AN74" s="36"/>
      <c r="AO74" s="36"/>
      <c r="AP74" s="36"/>
      <c r="AQ74" s="36"/>
    </row>
    <row r="75" ht="12.75" customHeight="1">
      <c r="A75" s="15" t="s">
        <v>24</v>
      </c>
      <c r="B75" s="24">
        <v>2010.0</v>
      </c>
      <c r="C75" s="25">
        <v>0.0</v>
      </c>
      <c r="D75" s="26">
        <v>0.0</v>
      </c>
      <c r="E75" s="27"/>
      <c r="F75" s="28"/>
      <c r="G75" s="25">
        <v>67.0</v>
      </c>
      <c r="H75" s="26">
        <v>2.0117178E7</v>
      </c>
      <c r="I75" s="25">
        <v>18.0</v>
      </c>
      <c r="J75" s="26">
        <v>1.1309424E7</v>
      </c>
      <c r="K75" s="25">
        <v>0.0</v>
      </c>
      <c r="L75" s="26">
        <v>0.0</v>
      </c>
      <c r="M75" s="25">
        <v>3.0</v>
      </c>
      <c r="N75" s="26">
        <v>150720.0</v>
      </c>
      <c r="O75" s="25">
        <v>0.0</v>
      </c>
      <c r="P75" s="26">
        <v>0.0</v>
      </c>
      <c r="Q75" s="25">
        <v>0.0</v>
      </c>
      <c r="R75" s="26">
        <v>0.0</v>
      </c>
      <c r="S75" s="29">
        <v>5.0</v>
      </c>
      <c r="T75" s="29">
        <v>1.1077862E7</v>
      </c>
      <c r="U75" s="30">
        <f t="shared" ref="U75:V75" si="85">SUM(C75+G75+I75+K75+M75+O75+Q75+S75)</f>
        <v>93</v>
      </c>
      <c r="V75" s="31">
        <f t="shared" si="85"/>
        <v>42655184</v>
      </c>
      <c r="W75" s="51">
        <f>U75-'Non Residential-Finish&amp; Imp'!U62</f>
        <v>19</v>
      </c>
      <c r="X75" s="52">
        <f>W75/'Non Residential-Finish&amp; Imp'!U62</f>
        <v>0.2567567568</v>
      </c>
      <c r="Y75" s="53">
        <f>V75-'Non Residential-Finish&amp; Imp'!V62</f>
        <v>-6596531</v>
      </c>
      <c r="Z75" s="52">
        <f>Y75/'Non Residential-Finish&amp; Imp'!V62</f>
        <v>-0.1339350518</v>
      </c>
      <c r="AA75" s="53">
        <f t="shared" si="82"/>
        <v>90396334</v>
      </c>
      <c r="AB75" s="36"/>
      <c r="AC75" s="36"/>
      <c r="AD75" s="36"/>
      <c r="AE75" s="36"/>
      <c r="AF75" s="36"/>
      <c r="AG75" s="36"/>
      <c r="AH75" s="36"/>
      <c r="AI75" s="36"/>
      <c r="AJ75" s="36"/>
      <c r="AK75" s="36"/>
      <c r="AL75" s="36"/>
      <c r="AM75" s="36"/>
      <c r="AN75" s="36"/>
      <c r="AO75" s="36"/>
      <c r="AP75" s="36"/>
      <c r="AQ75" s="36"/>
    </row>
    <row r="76" ht="12.75" customHeight="1">
      <c r="A76" s="15" t="s">
        <v>25</v>
      </c>
      <c r="B76" s="24">
        <v>2010.0</v>
      </c>
      <c r="C76" s="25">
        <v>0.0</v>
      </c>
      <c r="D76" s="26">
        <v>0.0</v>
      </c>
      <c r="E76" s="27"/>
      <c r="F76" s="28"/>
      <c r="G76" s="25">
        <v>54.0</v>
      </c>
      <c r="H76" s="26">
        <v>7230925.0</v>
      </c>
      <c r="I76" s="25">
        <v>8.0</v>
      </c>
      <c r="J76" s="26">
        <v>1871199.0</v>
      </c>
      <c r="K76" s="25">
        <v>0.0</v>
      </c>
      <c r="L76" s="26">
        <v>0.0</v>
      </c>
      <c r="M76" s="25">
        <v>5.0</v>
      </c>
      <c r="N76" s="26">
        <v>7860258.0</v>
      </c>
      <c r="O76" s="25">
        <v>0.0</v>
      </c>
      <c r="P76" s="26">
        <v>0.0</v>
      </c>
      <c r="Q76" s="25">
        <v>0.0</v>
      </c>
      <c r="R76" s="26">
        <v>0.0</v>
      </c>
      <c r="S76" s="29">
        <v>7.0</v>
      </c>
      <c r="T76" s="29">
        <v>1905822.0</v>
      </c>
      <c r="U76" s="30">
        <f t="shared" ref="U76:V76" si="86">SUM(C76+G76+I76+K76+M76+O76+Q76+S76)</f>
        <v>74</v>
      </c>
      <c r="V76" s="31">
        <f t="shared" si="86"/>
        <v>18868204</v>
      </c>
      <c r="W76" s="51">
        <f>U76-'Non Residential-Finish&amp; Imp'!U63</f>
        <v>-6</v>
      </c>
      <c r="X76" s="52">
        <f>W76/'Non Residential-Finish&amp; Imp'!U63</f>
        <v>-0.075</v>
      </c>
      <c r="Y76" s="53">
        <f>V76-'Non Residential-Finish&amp; Imp'!V63</f>
        <v>-22875527</v>
      </c>
      <c r="Z76" s="52">
        <f>Y76/'Non Residential-Finish&amp; Imp'!V63</f>
        <v>-0.5479990996</v>
      </c>
      <c r="AA76" s="53">
        <f t="shared" si="82"/>
        <v>67520807</v>
      </c>
      <c r="AB76" s="36"/>
      <c r="AC76" s="36"/>
      <c r="AD76" s="36"/>
      <c r="AE76" s="36"/>
      <c r="AF76" s="36"/>
      <c r="AG76" s="36"/>
      <c r="AH76" s="36"/>
      <c r="AI76" s="36"/>
      <c r="AJ76" s="36"/>
      <c r="AK76" s="36"/>
      <c r="AL76" s="36"/>
      <c r="AM76" s="36"/>
      <c r="AN76" s="36"/>
      <c r="AO76" s="36"/>
      <c r="AP76" s="36"/>
      <c r="AQ76" s="36"/>
    </row>
    <row r="77" ht="12.75" customHeight="1">
      <c r="A77" s="15" t="s">
        <v>26</v>
      </c>
      <c r="B77" s="24">
        <v>2010.0</v>
      </c>
      <c r="C77" s="25">
        <v>0.0</v>
      </c>
      <c r="D77" s="26">
        <v>0.0</v>
      </c>
      <c r="E77" s="27"/>
      <c r="F77" s="28"/>
      <c r="G77" s="25">
        <v>51.0</v>
      </c>
      <c r="H77" s="26">
        <v>1.6551884E7</v>
      </c>
      <c r="I77" s="25">
        <v>18.0</v>
      </c>
      <c r="J77" s="26">
        <v>1.1083703E7</v>
      </c>
      <c r="K77" s="25">
        <v>0.0</v>
      </c>
      <c r="L77" s="26">
        <v>0.0</v>
      </c>
      <c r="M77" s="25">
        <v>1.0</v>
      </c>
      <c r="N77" s="26">
        <v>150000.0</v>
      </c>
      <c r="O77" s="25">
        <v>0.0</v>
      </c>
      <c r="P77" s="26">
        <v>0.0</v>
      </c>
      <c r="Q77" s="25">
        <v>0.0</v>
      </c>
      <c r="R77" s="26">
        <v>0.0</v>
      </c>
      <c r="S77" s="29">
        <v>13.0</v>
      </c>
      <c r="T77" s="29">
        <v>1973142.0</v>
      </c>
      <c r="U77" s="30">
        <f t="shared" ref="U77:V77" si="87">SUM(C77+G77+I77+K77+M77+O77+Q77+S77)</f>
        <v>83</v>
      </c>
      <c r="V77" s="31">
        <f t="shared" si="87"/>
        <v>29758729</v>
      </c>
      <c r="W77" s="51">
        <f>U77-'Non Residential-Finish&amp; Imp'!U64</f>
        <v>3</v>
      </c>
      <c r="X77" s="52">
        <f>W77/'Non Residential-Finish&amp; Imp'!U64</f>
        <v>0.0375</v>
      </c>
      <c r="Y77" s="53">
        <f>V77-'Non Residential-Finish&amp; Imp'!V64</f>
        <v>2609790</v>
      </c>
      <c r="Z77" s="52">
        <f>Y77/'Non Residential-Finish&amp; Imp'!V64</f>
        <v>0.09612861851</v>
      </c>
      <c r="AA77" s="53">
        <f t="shared" si="82"/>
        <v>70130597</v>
      </c>
      <c r="AB77" s="36"/>
      <c r="AC77" s="36"/>
      <c r="AD77" s="36"/>
      <c r="AE77" s="36"/>
      <c r="AF77" s="36"/>
      <c r="AG77" s="36"/>
      <c r="AH77" s="36"/>
      <c r="AI77" s="36"/>
      <c r="AJ77" s="36"/>
      <c r="AK77" s="36"/>
      <c r="AL77" s="36"/>
      <c r="AM77" s="36"/>
      <c r="AN77" s="36"/>
      <c r="AO77" s="36"/>
      <c r="AP77" s="36"/>
      <c r="AQ77" s="36"/>
    </row>
    <row r="78" ht="12.75" customHeight="1">
      <c r="A78" s="15" t="s">
        <v>27</v>
      </c>
      <c r="B78" s="24">
        <v>2010.0</v>
      </c>
      <c r="C78" s="25">
        <v>0.0</v>
      </c>
      <c r="D78" s="26">
        <v>0.0</v>
      </c>
      <c r="E78" s="27"/>
      <c r="F78" s="28"/>
      <c r="G78" s="25">
        <v>59.0</v>
      </c>
      <c r="H78" s="26">
        <v>1.3967917E7</v>
      </c>
      <c r="I78" s="25">
        <v>22.0</v>
      </c>
      <c r="J78" s="26">
        <v>4459912.0</v>
      </c>
      <c r="K78" s="25">
        <v>0.0</v>
      </c>
      <c r="L78" s="26">
        <v>0.0</v>
      </c>
      <c r="M78" s="25">
        <v>3.0</v>
      </c>
      <c r="N78" s="26">
        <v>272533.0</v>
      </c>
      <c r="O78" s="25">
        <v>0.0</v>
      </c>
      <c r="P78" s="26">
        <v>0.0</v>
      </c>
      <c r="Q78" s="25">
        <v>0.0</v>
      </c>
      <c r="R78" s="26">
        <v>0.0</v>
      </c>
      <c r="S78" s="29">
        <v>3.0</v>
      </c>
      <c r="T78" s="29">
        <v>1819753.0</v>
      </c>
      <c r="U78" s="30">
        <f t="shared" ref="U78:V78" si="88">SUM(C78+G78+I78+K78+M78+O78+Q78+S78)</f>
        <v>87</v>
      </c>
      <c r="V78" s="31">
        <f t="shared" si="88"/>
        <v>20520115</v>
      </c>
      <c r="W78" s="51">
        <f>U78-'Non Residential-Finish&amp; Imp'!U65</f>
        <v>29</v>
      </c>
      <c r="X78" s="52">
        <f>W78/'Non Residential-Finish&amp; Imp'!U65</f>
        <v>0.5</v>
      </c>
      <c r="Y78" s="53">
        <f>V78-'Non Residential-Finish&amp; Imp'!V65</f>
        <v>6989338</v>
      </c>
      <c r="Z78" s="52">
        <f>Y78/'Non Residential-Finish&amp; Imp'!V65</f>
        <v>0.516551119</v>
      </c>
      <c r="AA78" s="53">
        <f t="shared" si="82"/>
        <v>77119935</v>
      </c>
      <c r="AB78" s="36"/>
      <c r="AC78" s="36"/>
      <c r="AD78" s="36"/>
      <c r="AE78" s="36"/>
      <c r="AF78" s="36"/>
      <c r="AG78" s="36"/>
      <c r="AH78" s="36"/>
      <c r="AI78" s="36"/>
      <c r="AJ78" s="36"/>
      <c r="AK78" s="36"/>
      <c r="AL78" s="36"/>
      <c r="AM78" s="36"/>
      <c r="AN78" s="36"/>
      <c r="AO78" s="36"/>
      <c r="AP78" s="36"/>
      <c r="AQ78" s="36"/>
    </row>
    <row r="79" ht="12.75" customHeight="1">
      <c r="A79" s="15" t="s">
        <v>28</v>
      </c>
      <c r="B79" s="24">
        <v>2010.0</v>
      </c>
      <c r="C79" s="25">
        <v>2.0</v>
      </c>
      <c r="D79" s="26">
        <v>324675.0</v>
      </c>
      <c r="E79" s="27"/>
      <c r="F79" s="28"/>
      <c r="G79" s="25">
        <v>46.0</v>
      </c>
      <c r="H79" s="26">
        <v>9212518.0</v>
      </c>
      <c r="I79" s="25">
        <v>8.0</v>
      </c>
      <c r="J79" s="26">
        <v>6117553.0</v>
      </c>
      <c r="K79" s="25">
        <v>0.0</v>
      </c>
      <c r="L79" s="26">
        <v>0.0</v>
      </c>
      <c r="M79" s="25">
        <v>2.0</v>
      </c>
      <c r="N79" s="26">
        <v>630000.0</v>
      </c>
      <c r="O79" s="25">
        <v>0.0</v>
      </c>
      <c r="P79" s="26">
        <v>0.0</v>
      </c>
      <c r="Q79" s="25">
        <v>0.0</v>
      </c>
      <c r="R79" s="26">
        <v>0.0</v>
      </c>
      <c r="S79" s="29">
        <v>2.0</v>
      </c>
      <c r="T79" s="29">
        <v>73000.0</v>
      </c>
      <c r="U79" s="30">
        <f t="shared" ref="U79:V79" si="89">SUM(C79+G79+I79+K79+M79+O79+Q79+S79)</f>
        <v>60</v>
      </c>
      <c r="V79" s="31">
        <f t="shared" si="89"/>
        <v>16357746</v>
      </c>
      <c r="W79" s="51">
        <f>U79-'Non Residential-Finish&amp; Imp'!U66</f>
        <v>-10</v>
      </c>
      <c r="X79" s="52">
        <f>W79/'Non Residential-Finish&amp; Imp'!U66</f>
        <v>-0.1428571429</v>
      </c>
      <c r="Y79" s="53">
        <f>V79-'Non Residential-Finish&amp; Imp'!V66</f>
        <v>-2331843</v>
      </c>
      <c r="Z79" s="52">
        <f>Y79/'Non Residential-Finish&amp; Imp'!V66</f>
        <v>-0.1247669491</v>
      </c>
      <c r="AA79" s="53">
        <f t="shared" si="82"/>
        <v>74788092</v>
      </c>
      <c r="AB79" s="36"/>
      <c r="AC79" s="36"/>
      <c r="AD79" s="36"/>
      <c r="AE79" s="36"/>
      <c r="AF79" s="36"/>
      <c r="AG79" s="36"/>
      <c r="AH79" s="36"/>
      <c r="AI79" s="36"/>
      <c r="AJ79" s="36"/>
      <c r="AK79" s="36"/>
      <c r="AL79" s="36"/>
      <c r="AM79" s="36"/>
      <c r="AN79" s="36"/>
      <c r="AO79" s="36"/>
      <c r="AP79" s="36"/>
      <c r="AQ79" s="36"/>
    </row>
    <row r="80" ht="12.75" customHeight="1">
      <c r="A80" s="15" t="s">
        <v>29</v>
      </c>
      <c r="B80" s="24">
        <v>2010.0</v>
      </c>
      <c r="C80" s="25">
        <v>0.0</v>
      </c>
      <c r="D80" s="26">
        <v>0.0</v>
      </c>
      <c r="E80" s="27"/>
      <c r="F80" s="28"/>
      <c r="G80" s="25">
        <v>46.0</v>
      </c>
      <c r="H80" s="26">
        <v>1.2437494E7</v>
      </c>
      <c r="I80" s="25">
        <v>12.0</v>
      </c>
      <c r="J80" s="26">
        <v>3915337.0</v>
      </c>
      <c r="K80" s="25">
        <v>0.0</v>
      </c>
      <c r="L80" s="26">
        <v>0.0</v>
      </c>
      <c r="M80" s="25">
        <v>5.0</v>
      </c>
      <c r="N80" s="26">
        <v>6927563.0</v>
      </c>
      <c r="O80" s="25">
        <v>0.0</v>
      </c>
      <c r="P80" s="26">
        <v>0.0</v>
      </c>
      <c r="Q80" s="25">
        <v>0.0</v>
      </c>
      <c r="R80" s="26">
        <v>0.0</v>
      </c>
      <c r="S80" s="29">
        <v>2.0</v>
      </c>
      <c r="T80" s="29">
        <v>62000.0</v>
      </c>
      <c r="U80" s="30">
        <f t="shared" ref="U80:V80" si="90">SUM(C80+G80+I80+K80+M80+O80+Q80+S80)</f>
        <v>65</v>
      </c>
      <c r="V80" s="31">
        <f t="shared" si="90"/>
        <v>23342394</v>
      </c>
      <c r="W80" s="51">
        <f>U80-'Non Residential-Finish&amp; Imp'!U67</f>
        <v>0</v>
      </c>
      <c r="X80" s="52">
        <f>W80/'Non Residential-Finish&amp; Imp'!U67</f>
        <v>0</v>
      </c>
      <c r="Y80" s="53">
        <f>V80-'Non Residential-Finish&amp; Imp'!V67</f>
        <v>-12517818</v>
      </c>
      <c r="Z80" s="52">
        <f>Y80/'Non Residential-Finish&amp; Imp'!V67</f>
        <v>-0.3490726156</v>
      </c>
      <c r="AA80" s="53">
        <f t="shared" si="82"/>
        <v>62270274</v>
      </c>
      <c r="AB80" s="36"/>
      <c r="AC80" s="36"/>
      <c r="AD80" s="36"/>
      <c r="AE80" s="36"/>
      <c r="AF80" s="36"/>
      <c r="AG80" s="36"/>
      <c r="AH80" s="36"/>
      <c r="AI80" s="36"/>
      <c r="AJ80" s="36"/>
      <c r="AK80" s="36"/>
      <c r="AL80" s="36"/>
      <c r="AM80" s="36"/>
      <c r="AN80" s="36"/>
      <c r="AO80" s="36"/>
      <c r="AP80" s="36"/>
      <c r="AQ80" s="36"/>
    </row>
    <row r="81" ht="12.75" customHeight="1">
      <c r="A81" s="15" t="s">
        <v>30</v>
      </c>
      <c r="B81" s="24">
        <v>2010.0</v>
      </c>
      <c r="C81" s="25">
        <v>1.0</v>
      </c>
      <c r="D81" s="26">
        <v>150000.0</v>
      </c>
      <c r="E81" s="27"/>
      <c r="F81" s="28"/>
      <c r="G81" s="25">
        <v>46.0</v>
      </c>
      <c r="H81" s="26">
        <v>6419987.0</v>
      </c>
      <c r="I81" s="25">
        <v>10.0</v>
      </c>
      <c r="J81" s="26">
        <v>7270367.0</v>
      </c>
      <c r="K81" s="25">
        <v>0.0</v>
      </c>
      <c r="L81" s="26">
        <v>0.0</v>
      </c>
      <c r="M81" s="25">
        <v>4.0</v>
      </c>
      <c r="N81" s="26">
        <v>2096514.0</v>
      </c>
      <c r="O81" s="25">
        <v>0.0</v>
      </c>
      <c r="P81" s="26">
        <v>0.0</v>
      </c>
      <c r="Q81" s="25">
        <v>0.0</v>
      </c>
      <c r="R81" s="26">
        <v>0.0</v>
      </c>
      <c r="S81" s="29">
        <v>8.0</v>
      </c>
      <c r="T81" s="29">
        <v>3362202.0</v>
      </c>
      <c r="U81" s="30">
        <f t="shared" ref="U81:V81" si="91">SUM(C81+G81+I81+K81+M81+O81+Q81+S81)</f>
        <v>69</v>
      </c>
      <c r="V81" s="31">
        <f t="shared" si="91"/>
        <v>19299070</v>
      </c>
      <c r="W81" s="51">
        <f>U81-'Non Residential-Finish&amp; Imp'!U68</f>
        <v>11</v>
      </c>
      <c r="X81" s="52">
        <f>W81/'Non Residential-Finish&amp; Imp'!U68</f>
        <v>0.1896551724</v>
      </c>
      <c r="Y81" s="53">
        <f>V81-'Non Residential-Finish&amp; Imp'!V68</f>
        <v>-31058348</v>
      </c>
      <c r="Z81" s="52">
        <f>Y81/'Non Residential-Finish&amp; Imp'!V68</f>
        <v>-0.6167581507</v>
      </c>
      <c r="AA81" s="53">
        <f t="shared" si="82"/>
        <v>31211926</v>
      </c>
      <c r="AB81" s="36"/>
      <c r="AC81" s="36"/>
      <c r="AD81" s="36"/>
      <c r="AE81" s="36"/>
      <c r="AF81" s="36"/>
      <c r="AG81" s="36"/>
      <c r="AH81" s="36"/>
      <c r="AI81" s="36"/>
      <c r="AJ81" s="36"/>
      <c r="AK81" s="36"/>
      <c r="AL81" s="36"/>
      <c r="AM81" s="36"/>
      <c r="AN81" s="36"/>
      <c r="AO81" s="36"/>
      <c r="AP81" s="36"/>
      <c r="AQ81" s="36"/>
    </row>
    <row r="82" ht="12.75" customHeight="1">
      <c r="A82" s="23" t="s">
        <v>31</v>
      </c>
      <c r="B82" s="40">
        <v>2010.0</v>
      </c>
      <c r="C82" s="41">
        <f t="shared" ref="C82:D82" si="92">SUM(C70:C81)</f>
        <v>3</v>
      </c>
      <c r="D82" s="42">
        <f t="shared" si="92"/>
        <v>474675</v>
      </c>
      <c r="E82" s="43"/>
      <c r="F82" s="44"/>
      <c r="G82" s="41">
        <f t="shared" ref="G82:W82" si="93">SUM(G70:G81)</f>
        <v>607</v>
      </c>
      <c r="H82" s="42">
        <f t="shared" si="93"/>
        <v>248328081</v>
      </c>
      <c r="I82" s="41">
        <f t="shared" si="93"/>
        <v>166</v>
      </c>
      <c r="J82" s="42">
        <f t="shared" si="93"/>
        <v>89521453</v>
      </c>
      <c r="K82" s="41">
        <f t="shared" si="93"/>
        <v>0</v>
      </c>
      <c r="L82" s="42">
        <f t="shared" si="93"/>
        <v>0</v>
      </c>
      <c r="M82" s="41">
        <f t="shared" si="93"/>
        <v>37</v>
      </c>
      <c r="N82" s="42">
        <f t="shared" si="93"/>
        <v>30178116</v>
      </c>
      <c r="O82" s="41">
        <f t="shared" si="93"/>
        <v>0</v>
      </c>
      <c r="P82" s="42">
        <f t="shared" si="93"/>
        <v>0</v>
      </c>
      <c r="Q82" s="41">
        <f t="shared" si="93"/>
        <v>0</v>
      </c>
      <c r="R82" s="42">
        <f t="shared" si="93"/>
        <v>0</v>
      </c>
      <c r="S82" s="45">
        <f t="shared" si="93"/>
        <v>59</v>
      </c>
      <c r="T82" s="45">
        <f t="shared" si="93"/>
        <v>34885843</v>
      </c>
      <c r="U82" s="46">
        <f t="shared" si="93"/>
        <v>872</v>
      </c>
      <c r="V82" s="47">
        <f t="shared" si="93"/>
        <v>403388168</v>
      </c>
      <c r="W82" s="54">
        <f t="shared" si="93"/>
        <v>133</v>
      </c>
      <c r="X82" s="55">
        <f>W82/'Non Residential-Finish&amp; Imp'!U69</f>
        <v>0.1799729364</v>
      </c>
      <c r="Y82" s="56">
        <f>SUM(Y70:Y81)</f>
        <v>31211926</v>
      </c>
      <c r="Z82" s="55">
        <f>Y82/'Non Residential-Finish&amp; Imp'!V69</f>
        <v>0.08386329507</v>
      </c>
      <c r="AA82" s="56">
        <f t="shared" ref="AA82:AA83" si="95">Y82</f>
        <v>31211926</v>
      </c>
      <c r="AB82" s="36"/>
      <c r="AC82" s="36"/>
      <c r="AD82" s="36"/>
      <c r="AE82" s="36"/>
      <c r="AF82" s="36"/>
      <c r="AG82" s="36"/>
      <c r="AH82" s="36"/>
      <c r="AI82" s="36"/>
      <c r="AJ82" s="36"/>
      <c r="AK82" s="36"/>
      <c r="AL82" s="36"/>
      <c r="AM82" s="36"/>
      <c r="AN82" s="36"/>
      <c r="AO82" s="36"/>
      <c r="AP82" s="36"/>
      <c r="AQ82" s="36"/>
    </row>
    <row r="83" ht="12.75" customHeight="1">
      <c r="A83" s="15" t="s">
        <v>19</v>
      </c>
      <c r="B83" s="24">
        <v>2011.0</v>
      </c>
      <c r="C83" s="25">
        <v>0.0</v>
      </c>
      <c r="D83" s="26">
        <v>0.0</v>
      </c>
      <c r="E83" s="27"/>
      <c r="F83" s="28"/>
      <c r="G83" s="25">
        <v>42.0</v>
      </c>
      <c r="H83" s="26">
        <v>8128008.0</v>
      </c>
      <c r="I83" s="25">
        <v>10.0</v>
      </c>
      <c r="J83" s="26">
        <v>590470.0</v>
      </c>
      <c r="K83" s="25">
        <v>0.0</v>
      </c>
      <c r="L83" s="26">
        <v>0.0</v>
      </c>
      <c r="M83" s="25">
        <v>0.0</v>
      </c>
      <c r="N83" s="26">
        <v>0.0</v>
      </c>
      <c r="O83" s="25">
        <v>0.0</v>
      </c>
      <c r="P83" s="26">
        <v>0.0</v>
      </c>
      <c r="Q83" s="25">
        <v>0.0</v>
      </c>
      <c r="R83" s="26">
        <v>0.0</v>
      </c>
      <c r="S83" s="29">
        <v>8.0</v>
      </c>
      <c r="T83" s="29">
        <v>909118.0</v>
      </c>
      <c r="U83" s="30">
        <f t="shared" ref="U83:V83" si="94">SUM(C83+G83+I83+K83+M83+O83+Q83+S83)</f>
        <v>60</v>
      </c>
      <c r="V83" s="31">
        <f t="shared" si="94"/>
        <v>9627596</v>
      </c>
      <c r="W83" s="51">
        <f>U83-'Non Residential-Finish&amp; Imp'!U70</f>
        <v>8</v>
      </c>
      <c r="X83" s="52">
        <f>W83/'Non Residential-Finish&amp; Imp'!U70</f>
        <v>0.1538461538</v>
      </c>
      <c r="Y83" s="53">
        <f>V83-'Non Residential-Finish&amp; Imp'!V70</f>
        <v>-29343008</v>
      </c>
      <c r="Z83" s="52">
        <f>Y83/'Non Residential-Finish&amp; Imp'!V70</f>
        <v>-0.7529523535</v>
      </c>
      <c r="AA83" s="53">
        <f t="shared" si="95"/>
        <v>-29343008</v>
      </c>
      <c r="AB83" s="36"/>
      <c r="AC83" s="36"/>
      <c r="AD83" s="36"/>
      <c r="AE83" s="36"/>
      <c r="AF83" s="36"/>
      <c r="AG83" s="36"/>
      <c r="AH83" s="36"/>
      <c r="AI83" s="36"/>
      <c r="AJ83" s="36"/>
      <c r="AK83" s="36"/>
      <c r="AL83" s="36"/>
      <c r="AM83" s="36"/>
      <c r="AN83" s="36"/>
      <c r="AO83" s="36"/>
      <c r="AP83" s="36"/>
      <c r="AQ83" s="36"/>
    </row>
    <row r="84" ht="12.75" customHeight="1">
      <c r="A84" s="15" t="s">
        <v>20</v>
      </c>
      <c r="B84" s="24">
        <v>2011.0</v>
      </c>
      <c r="C84" s="25">
        <v>0.0</v>
      </c>
      <c r="D84" s="26">
        <v>0.0</v>
      </c>
      <c r="E84" s="27"/>
      <c r="F84" s="28"/>
      <c r="G84" s="25">
        <v>55.0</v>
      </c>
      <c r="H84" s="26">
        <v>4.1270401E7</v>
      </c>
      <c r="I84" s="25">
        <v>4.0</v>
      </c>
      <c r="J84" s="26">
        <v>240000.0</v>
      </c>
      <c r="K84" s="25">
        <v>0.0</v>
      </c>
      <c r="L84" s="26">
        <v>0.0</v>
      </c>
      <c r="M84" s="25">
        <v>1.0</v>
      </c>
      <c r="N84" s="26">
        <v>71208.0</v>
      </c>
      <c r="O84" s="25">
        <v>0.0</v>
      </c>
      <c r="P84" s="26">
        <v>0.0</v>
      </c>
      <c r="Q84" s="25">
        <v>0.0</v>
      </c>
      <c r="R84" s="26">
        <v>0.0</v>
      </c>
      <c r="S84" s="29">
        <v>5.0</v>
      </c>
      <c r="T84" s="29">
        <v>3865000.0</v>
      </c>
      <c r="U84" s="30">
        <f t="shared" ref="U84:V84" si="96">SUM(C84+G84+I84+K84+M84+O84+Q84+S84)</f>
        <v>65</v>
      </c>
      <c r="V84" s="31">
        <f t="shared" si="96"/>
        <v>45446609</v>
      </c>
      <c r="W84" s="51">
        <f>U84-'Non Residential-Finish&amp; Imp'!U71</f>
        <v>25</v>
      </c>
      <c r="X84" s="52">
        <f>W84/'Non Residential-Finish&amp; Imp'!U71</f>
        <v>0.625</v>
      </c>
      <c r="Y84" s="53">
        <f>V84-'Non Residential-Finish&amp; Imp'!V71</f>
        <v>30321100</v>
      </c>
      <c r="Z84" s="52">
        <f>Y84/'Non Residential-Finish&amp; Imp'!V71</f>
        <v>2.004633365</v>
      </c>
      <c r="AA84" s="53">
        <f t="shared" ref="AA84:AA94" si="98">AA83+Y84</f>
        <v>978092</v>
      </c>
      <c r="AB84" s="36"/>
      <c r="AC84" s="36"/>
      <c r="AD84" s="36"/>
      <c r="AE84" s="36"/>
      <c r="AF84" s="36"/>
      <c r="AG84" s="36"/>
      <c r="AH84" s="36"/>
      <c r="AI84" s="36"/>
      <c r="AJ84" s="36"/>
      <c r="AK84" s="36"/>
      <c r="AL84" s="36"/>
      <c r="AM84" s="36"/>
      <c r="AN84" s="36"/>
      <c r="AO84" s="36"/>
      <c r="AP84" s="36"/>
      <c r="AQ84" s="36"/>
    </row>
    <row r="85" ht="12.75" customHeight="1">
      <c r="A85" s="15" t="s">
        <v>21</v>
      </c>
      <c r="B85" s="24">
        <v>2011.0</v>
      </c>
      <c r="C85" s="25">
        <v>0.0</v>
      </c>
      <c r="D85" s="26">
        <v>0.0</v>
      </c>
      <c r="E85" s="27"/>
      <c r="F85" s="28"/>
      <c r="G85" s="25">
        <v>68.0</v>
      </c>
      <c r="H85" s="26">
        <v>3.8117375E7</v>
      </c>
      <c r="I85" s="25">
        <v>3.0</v>
      </c>
      <c r="J85" s="26">
        <v>921360.0</v>
      </c>
      <c r="K85" s="25">
        <v>0.0</v>
      </c>
      <c r="L85" s="26">
        <v>0.0</v>
      </c>
      <c r="M85" s="25">
        <v>4.0</v>
      </c>
      <c r="N85" s="26">
        <v>299880.0</v>
      </c>
      <c r="O85" s="25">
        <v>0.0</v>
      </c>
      <c r="P85" s="26">
        <v>0.0</v>
      </c>
      <c r="Q85" s="25">
        <v>0.0</v>
      </c>
      <c r="R85" s="26">
        <v>0.0</v>
      </c>
      <c r="S85" s="29">
        <v>6.0</v>
      </c>
      <c r="T85" s="29">
        <v>2802779.0</v>
      </c>
      <c r="U85" s="30">
        <f t="shared" ref="U85:V85" si="97">SUM(C85+G85+I85+K85+M85+O85+Q85+S85)</f>
        <v>81</v>
      </c>
      <c r="V85" s="31">
        <f t="shared" si="97"/>
        <v>42141394</v>
      </c>
      <c r="W85" s="51">
        <f>U85-'Non Residential-Finish&amp; Imp'!U72</f>
        <v>-3</v>
      </c>
      <c r="X85" s="52">
        <f>W85/'Non Residential-Finish&amp; Imp'!U72</f>
        <v>-0.03571428571</v>
      </c>
      <c r="Y85" s="53">
        <f>V85-'Non Residential-Finish&amp; Imp'!V72</f>
        <v>-86802453</v>
      </c>
      <c r="Z85" s="52">
        <f>Y85/'Non Residential-Finish&amp; Imp'!V72</f>
        <v>-0.6731802643</v>
      </c>
      <c r="AA85" s="53">
        <f t="shared" si="98"/>
        <v>-85824361</v>
      </c>
      <c r="AB85" s="36"/>
      <c r="AC85" s="36"/>
      <c r="AD85" s="36"/>
      <c r="AE85" s="36"/>
      <c r="AF85" s="36"/>
      <c r="AG85" s="36"/>
      <c r="AH85" s="36"/>
      <c r="AI85" s="36"/>
      <c r="AJ85" s="36"/>
      <c r="AK85" s="36"/>
      <c r="AL85" s="36"/>
      <c r="AM85" s="36"/>
      <c r="AN85" s="36"/>
      <c r="AO85" s="36"/>
      <c r="AP85" s="36"/>
      <c r="AQ85" s="36"/>
    </row>
    <row r="86" ht="12.75" customHeight="1">
      <c r="A86" s="15" t="s">
        <v>22</v>
      </c>
      <c r="B86" s="24">
        <v>2011.0</v>
      </c>
      <c r="C86" s="25">
        <v>1.0</v>
      </c>
      <c r="D86" s="26">
        <v>6000000.0</v>
      </c>
      <c r="E86" s="27"/>
      <c r="F86" s="28"/>
      <c r="G86" s="25">
        <v>58.0</v>
      </c>
      <c r="H86" s="26">
        <v>2.5481624E7</v>
      </c>
      <c r="I86" s="25">
        <v>7.0</v>
      </c>
      <c r="J86" s="26">
        <v>2562717.0</v>
      </c>
      <c r="K86" s="25">
        <v>0.0</v>
      </c>
      <c r="L86" s="26">
        <v>0.0</v>
      </c>
      <c r="M86" s="25">
        <v>1.0</v>
      </c>
      <c r="N86" s="26">
        <v>645120.0</v>
      </c>
      <c r="O86" s="25">
        <v>0.0</v>
      </c>
      <c r="P86" s="26">
        <v>0.0</v>
      </c>
      <c r="Q86" s="25">
        <v>0.0</v>
      </c>
      <c r="R86" s="26">
        <v>0.0</v>
      </c>
      <c r="S86" s="29">
        <v>7.0</v>
      </c>
      <c r="T86" s="29">
        <v>3006470.0</v>
      </c>
      <c r="U86" s="30">
        <f t="shared" ref="U86:V86" si="99">SUM(C86+G86+I86+K86+M86+O86+Q86+S86)</f>
        <v>74</v>
      </c>
      <c r="V86" s="31">
        <f t="shared" si="99"/>
        <v>37695931</v>
      </c>
      <c r="W86" s="51">
        <f>U86-'Non Residential-Finish&amp; Imp'!U73</f>
        <v>-12</v>
      </c>
      <c r="X86" s="52">
        <f>W86/'Non Residential-Finish&amp; Imp'!U73</f>
        <v>-0.1395348837</v>
      </c>
      <c r="Y86" s="53">
        <f>V86-'Non Residential-Finish&amp; Imp'!V73</f>
        <v>7748995</v>
      </c>
      <c r="Z86" s="52">
        <f>Y86/'Non Residential-Finish&amp; Imp'!V73</f>
        <v>0.2587575236</v>
      </c>
      <c r="AA86" s="53">
        <f t="shared" si="98"/>
        <v>-78075366</v>
      </c>
      <c r="AB86" s="36"/>
      <c r="AC86" s="36"/>
      <c r="AD86" s="36"/>
      <c r="AE86" s="36"/>
      <c r="AF86" s="36"/>
      <c r="AG86" s="36"/>
      <c r="AH86" s="36"/>
      <c r="AI86" s="36"/>
      <c r="AJ86" s="36"/>
      <c r="AK86" s="36"/>
      <c r="AL86" s="36"/>
      <c r="AM86" s="36"/>
      <c r="AN86" s="36"/>
      <c r="AO86" s="36"/>
      <c r="AP86" s="36"/>
      <c r="AQ86" s="36"/>
    </row>
    <row r="87" ht="12.75" customHeight="1">
      <c r="A87" s="15" t="s">
        <v>23</v>
      </c>
      <c r="B87" s="24">
        <v>2011.0</v>
      </c>
      <c r="C87" s="25">
        <v>0.0</v>
      </c>
      <c r="D87" s="26">
        <v>0.0</v>
      </c>
      <c r="E87" s="27"/>
      <c r="F87" s="28"/>
      <c r="G87" s="25">
        <v>61.0</v>
      </c>
      <c r="H87" s="26">
        <v>1.5219082E7</v>
      </c>
      <c r="I87" s="25">
        <v>7.0</v>
      </c>
      <c r="J87" s="26">
        <v>1924864.0</v>
      </c>
      <c r="K87" s="25">
        <v>0.0</v>
      </c>
      <c r="L87" s="26">
        <v>0.0</v>
      </c>
      <c r="M87" s="25">
        <v>3.0</v>
      </c>
      <c r="N87" s="26">
        <v>2.3073772E7</v>
      </c>
      <c r="O87" s="25">
        <v>0.0</v>
      </c>
      <c r="P87" s="26">
        <v>0.0</v>
      </c>
      <c r="Q87" s="25">
        <v>0.0</v>
      </c>
      <c r="R87" s="26">
        <v>0.0</v>
      </c>
      <c r="S87" s="29">
        <v>0.0</v>
      </c>
      <c r="T87" s="29">
        <v>0.0</v>
      </c>
      <c r="U87" s="30">
        <f t="shared" ref="U87:V87" si="100">SUM(C87+G87+I87+K87+M87+O87+Q87+S87)</f>
        <v>71</v>
      </c>
      <c r="V87" s="31">
        <f t="shared" si="100"/>
        <v>40217718</v>
      </c>
      <c r="W87" s="51">
        <f>U87-'Non Residential-Finish&amp; Imp'!U74</f>
        <v>-8</v>
      </c>
      <c r="X87" s="52">
        <f>W87/'Non Residential-Finish&amp; Imp'!U74</f>
        <v>-0.1012658228</v>
      </c>
      <c r="Y87" s="53">
        <f>V87-'Non Residential-Finish&amp; Imp'!V74</f>
        <v>20617888</v>
      </c>
      <c r="Z87" s="52">
        <f>Y87/'Non Residential-Finish&amp; Imp'!V74</f>
        <v>1.051942185</v>
      </c>
      <c r="AA87" s="53">
        <f t="shared" si="98"/>
        <v>-57457478</v>
      </c>
      <c r="AB87" s="36"/>
      <c r="AC87" s="36"/>
      <c r="AD87" s="36"/>
      <c r="AE87" s="36"/>
      <c r="AF87" s="36"/>
      <c r="AG87" s="36"/>
      <c r="AH87" s="36"/>
      <c r="AI87" s="36"/>
      <c r="AJ87" s="36"/>
      <c r="AK87" s="36"/>
      <c r="AL87" s="36"/>
      <c r="AM87" s="36"/>
      <c r="AN87" s="36"/>
      <c r="AO87" s="36"/>
      <c r="AP87" s="36"/>
      <c r="AQ87" s="36"/>
    </row>
    <row r="88" ht="12.75" customHeight="1">
      <c r="A88" s="15" t="s">
        <v>24</v>
      </c>
      <c r="B88" s="24">
        <v>2011.0</v>
      </c>
      <c r="C88" s="25">
        <v>0.0</v>
      </c>
      <c r="D88" s="26">
        <v>0.0</v>
      </c>
      <c r="E88" s="27"/>
      <c r="F88" s="28"/>
      <c r="G88" s="25">
        <v>71.0</v>
      </c>
      <c r="H88" s="26">
        <v>4.1814077E7</v>
      </c>
      <c r="I88" s="25">
        <v>7.0</v>
      </c>
      <c r="J88" s="26">
        <v>672016.0</v>
      </c>
      <c r="K88" s="25">
        <v>0.0</v>
      </c>
      <c r="L88" s="26">
        <v>0.0</v>
      </c>
      <c r="M88" s="25">
        <v>7.0</v>
      </c>
      <c r="N88" s="26">
        <v>2523429.0</v>
      </c>
      <c r="O88" s="25">
        <v>0.0</v>
      </c>
      <c r="P88" s="26">
        <v>0.0</v>
      </c>
      <c r="Q88" s="25">
        <v>0.0</v>
      </c>
      <c r="R88" s="26">
        <v>0.0</v>
      </c>
      <c r="S88" s="29">
        <v>5.0</v>
      </c>
      <c r="T88" s="29">
        <v>1046200.0</v>
      </c>
      <c r="U88" s="30">
        <f t="shared" ref="U88:V88" si="101">SUM(C88+G88+I88+K88+M88+O88+Q88+S88)</f>
        <v>90</v>
      </c>
      <c r="V88" s="31">
        <f t="shared" si="101"/>
        <v>46055722</v>
      </c>
      <c r="W88" s="51">
        <f>U88-'Non Residential-Finish&amp; Imp'!U75</f>
        <v>-3</v>
      </c>
      <c r="X88" s="52">
        <f>W88/'Non Residential-Finish&amp; Imp'!U75</f>
        <v>-0.03225806452</v>
      </c>
      <c r="Y88" s="53">
        <f>V88-'Non Residential-Finish&amp; Imp'!V75</f>
        <v>3400538</v>
      </c>
      <c r="Z88" s="52">
        <f>Y88/'Non Residential-Finish&amp; Imp'!V75</f>
        <v>0.07972156444</v>
      </c>
      <c r="AA88" s="53">
        <f t="shared" si="98"/>
        <v>-54056940</v>
      </c>
      <c r="AB88" s="36"/>
      <c r="AC88" s="36"/>
      <c r="AD88" s="36"/>
      <c r="AE88" s="36"/>
      <c r="AF88" s="36"/>
      <c r="AG88" s="36"/>
      <c r="AH88" s="36"/>
      <c r="AI88" s="36"/>
      <c r="AJ88" s="36"/>
      <c r="AK88" s="36"/>
      <c r="AL88" s="36"/>
      <c r="AM88" s="36"/>
      <c r="AN88" s="36"/>
      <c r="AO88" s="36"/>
      <c r="AP88" s="36"/>
      <c r="AQ88" s="36"/>
    </row>
    <row r="89" ht="12.75" customHeight="1">
      <c r="A89" s="15" t="s">
        <v>25</v>
      </c>
      <c r="B89" s="24">
        <v>2011.0</v>
      </c>
      <c r="C89" s="25">
        <v>0.0</v>
      </c>
      <c r="D89" s="26">
        <v>0.0</v>
      </c>
      <c r="E89" s="27"/>
      <c r="F89" s="28"/>
      <c r="G89" s="25">
        <v>73.0</v>
      </c>
      <c r="H89" s="26">
        <v>2.0221731E7</v>
      </c>
      <c r="I89" s="25">
        <v>8.0</v>
      </c>
      <c r="J89" s="26">
        <v>5516465.0</v>
      </c>
      <c r="K89" s="25">
        <v>0.0</v>
      </c>
      <c r="L89" s="26">
        <v>0.0</v>
      </c>
      <c r="M89" s="25">
        <v>2.0</v>
      </c>
      <c r="N89" s="26">
        <v>117800.0</v>
      </c>
      <c r="O89" s="25">
        <v>0.0</v>
      </c>
      <c r="P89" s="26">
        <v>0.0</v>
      </c>
      <c r="Q89" s="25">
        <v>0.0</v>
      </c>
      <c r="R89" s="26">
        <v>0.0</v>
      </c>
      <c r="S89" s="29">
        <v>4.0</v>
      </c>
      <c r="T89" s="29">
        <v>1652831.0</v>
      </c>
      <c r="U89" s="30">
        <f t="shared" ref="U89:V89" si="102">SUM(C89+G89+I89+K89+M89+O89+Q89+S89)</f>
        <v>87</v>
      </c>
      <c r="V89" s="31">
        <f t="shared" si="102"/>
        <v>27508827</v>
      </c>
      <c r="W89" s="51">
        <f>U89-'Non Residential-Finish&amp; Imp'!U76</f>
        <v>13</v>
      </c>
      <c r="X89" s="52">
        <f>W89/'Non Residential-Finish&amp; Imp'!U76</f>
        <v>0.1756756757</v>
      </c>
      <c r="Y89" s="53">
        <f>V89-'Non Residential-Finish&amp; Imp'!V76</f>
        <v>8640623</v>
      </c>
      <c r="Z89" s="52">
        <f>Y89/'Non Residential-Finish&amp; Imp'!V76</f>
        <v>0.4579462359</v>
      </c>
      <c r="AA89" s="53">
        <f t="shared" si="98"/>
        <v>-45416317</v>
      </c>
      <c r="AB89" s="36"/>
      <c r="AC89" s="36"/>
      <c r="AD89" s="36"/>
      <c r="AE89" s="36"/>
      <c r="AF89" s="36"/>
      <c r="AG89" s="36"/>
      <c r="AH89" s="36"/>
      <c r="AI89" s="36"/>
      <c r="AJ89" s="36"/>
      <c r="AK89" s="36"/>
      <c r="AL89" s="36"/>
      <c r="AM89" s="36"/>
      <c r="AN89" s="36"/>
      <c r="AO89" s="36"/>
      <c r="AP89" s="36"/>
      <c r="AQ89" s="36"/>
    </row>
    <row r="90" ht="12.75" customHeight="1">
      <c r="A90" s="15" t="s">
        <v>26</v>
      </c>
      <c r="B90" s="24">
        <v>2011.0</v>
      </c>
      <c r="C90" s="25">
        <v>0.0</v>
      </c>
      <c r="D90" s="26">
        <v>0.0</v>
      </c>
      <c r="E90" s="27"/>
      <c r="F90" s="28"/>
      <c r="G90" s="25">
        <v>47.0</v>
      </c>
      <c r="H90" s="26">
        <v>1.3809463E7</v>
      </c>
      <c r="I90" s="25">
        <v>17.0</v>
      </c>
      <c r="J90" s="26">
        <v>8969073.0</v>
      </c>
      <c r="K90" s="25">
        <v>0.0</v>
      </c>
      <c r="L90" s="26">
        <v>0.0</v>
      </c>
      <c r="M90" s="25">
        <v>2.0</v>
      </c>
      <c r="N90" s="26">
        <v>1805500.0</v>
      </c>
      <c r="O90" s="25">
        <v>0.0</v>
      </c>
      <c r="P90" s="26">
        <v>0.0</v>
      </c>
      <c r="Q90" s="25">
        <v>0.0</v>
      </c>
      <c r="R90" s="26">
        <v>0.0</v>
      </c>
      <c r="S90" s="29">
        <v>1.0</v>
      </c>
      <c r="T90" s="29">
        <v>95000.0</v>
      </c>
      <c r="U90" s="30">
        <f t="shared" ref="U90:V90" si="103">SUM(C90+G90+I90+K90+M90+O90+Q90+S90)</f>
        <v>67</v>
      </c>
      <c r="V90" s="31">
        <f t="shared" si="103"/>
        <v>24679036</v>
      </c>
      <c r="W90" s="51">
        <f>U90-'Non Residential-Finish&amp; Imp'!U77</f>
        <v>-16</v>
      </c>
      <c r="X90" s="52">
        <f>W90/'Non Residential-Finish&amp; Imp'!U77</f>
        <v>-0.1927710843</v>
      </c>
      <c r="Y90" s="53">
        <f>V90-'Non Residential-Finish&amp; Imp'!V77</f>
        <v>-5079693</v>
      </c>
      <c r="Z90" s="52">
        <f>Y90/'Non Residential-Finish&amp; Imp'!V77</f>
        <v>-0.170695899</v>
      </c>
      <c r="AA90" s="53">
        <f t="shared" si="98"/>
        <v>-50496010</v>
      </c>
      <c r="AB90" s="36"/>
      <c r="AC90" s="36"/>
      <c r="AD90" s="36"/>
      <c r="AE90" s="36"/>
      <c r="AF90" s="36"/>
      <c r="AG90" s="36"/>
      <c r="AH90" s="36"/>
      <c r="AI90" s="36"/>
      <c r="AJ90" s="36"/>
      <c r="AK90" s="36"/>
      <c r="AL90" s="36"/>
      <c r="AM90" s="36"/>
      <c r="AN90" s="36"/>
      <c r="AO90" s="36"/>
      <c r="AP90" s="36"/>
      <c r="AQ90" s="36"/>
    </row>
    <row r="91" ht="12.75" customHeight="1">
      <c r="A91" s="15" t="s">
        <v>27</v>
      </c>
      <c r="B91" s="24">
        <v>2011.0</v>
      </c>
      <c r="C91" s="25">
        <v>0.0</v>
      </c>
      <c r="D91" s="26">
        <v>0.0</v>
      </c>
      <c r="E91" s="27"/>
      <c r="F91" s="28"/>
      <c r="G91" s="25">
        <v>103.0</v>
      </c>
      <c r="H91" s="26">
        <v>2.1958187E7</v>
      </c>
      <c r="I91" s="25">
        <v>20.0</v>
      </c>
      <c r="J91" s="26">
        <v>4972629.0</v>
      </c>
      <c r="K91" s="25">
        <v>0.0</v>
      </c>
      <c r="L91" s="26">
        <v>0.0</v>
      </c>
      <c r="M91" s="25">
        <v>2.0</v>
      </c>
      <c r="N91" s="26">
        <v>880047.0</v>
      </c>
      <c r="O91" s="25">
        <v>0.0</v>
      </c>
      <c r="P91" s="26">
        <v>0.0</v>
      </c>
      <c r="Q91" s="25">
        <v>0.0</v>
      </c>
      <c r="R91" s="26">
        <v>0.0</v>
      </c>
      <c r="S91" s="29">
        <v>7.0</v>
      </c>
      <c r="T91" s="29">
        <v>1.4814663E7</v>
      </c>
      <c r="U91" s="30">
        <f t="shared" ref="U91:V91" si="104">SUM(C91+G91+I91+K91+M91+O91+Q91+S91)</f>
        <v>132</v>
      </c>
      <c r="V91" s="31">
        <f t="shared" si="104"/>
        <v>42625526</v>
      </c>
      <c r="W91" s="51">
        <f>U91-'Non Residential-Finish&amp; Imp'!U78</f>
        <v>45</v>
      </c>
      <c r="X91" s="52">
        <f>W91/'Non Residential-Finish&amp; Imp'!U78</f>
        <v>0.5172413793</v>
      </c>
      <c r="Y91" s="53">
        <f>V91-'Non Residential-Finish&amp; Imp'!V78</f>
        <v>22105411</v>
      </c>
      <c r="Z91" s="52">
        <f>Y91/'Non Residential-Finish&amp; Imp'!V78</f>
        <v>1.077255707</v>
      </c>
      <c r="AA91" s="53">
        <f t="shared" si="98"/>
        <v>-28390599</v>
      </c>
      <c r="AB91" s="36"/>
      <c r="AC91" s="36"/>
      <c r="AD91" s="36"/>
      <c r="AE91" s="36"/>
      <c r="AF91" s="36"/>
      <c r="AG91" s="36"/>
      <c r="AH91" s="36"/>
      <c r="AI91" s="36"/>
      <c r="AJ91" s="36"/>
      <c r="AK91" s="36"/>
      <c r="AL91" s="36"/>
      <c r="AM91" s="36"/>
      <c r="AN91" s="36"/>
      <c r="AO91" s="36"/>
      <c r="AP91" s="36"/>
      <c r="AQ91" s="36"/>
    </row>
    <row r="92" ht="12.75" customHeight="1">
      <c r="A92" s="15" t="s">
        <v>28</v>
      </c>
      <c r="B92" s="24">
        <v>2011.0</v>
      </c>
      <c r="C92" s="25">
        <v>0.0</v>
      </c>
      <c r="D92" s="26">
        <v>0.0</v>
      </c>
      <c r="E92" s="27"/>
      <c r="F92" s="28"/>
      <c r="G92" s="25">
        <v>62.0</v>
      </c>
      <c r="H92" s="26">
        <v>4.3816768E7</v>
      </c>
      <c r="I92" s="25">
        <v>13.0</v>
      </c>
      <c r="J92" s="26">
        <v>5922371.0</v>
      </c>
      <c r="K92" s="25">
        <v>0.0</v>
      </c>
      <c r="L92" s="26">
        <v>0.0</v>
      </c>
      <c r="M92" s="25">
        <v>5.0</v>
      </c>
      <c r="N92" s="26">
        <v>777828.0</v>
      </c>
      <c r="O92" s="25">
        <v>0.0</v>
      </c>
      <c r="P92" s="26">
        <v>0.0</v>
      </c>
      <c r="Q92" s="25">
        <v>0.0</v>
      </c>
      <c r="R92" s="26">
        <v>0.0</v>
      </c>
      <c r="S92" s="29">
        <v>10.0</v>
      </c>
      <c r="T92" s="29">
        <v>8625957.0</v>
      </c>
      <c r="U92" s="30">
        <f t="shared" ref="U92:V92" si="105">SUM(C92+G92+I92+K92+M92+O92+Q92+S92)</f>
        <v>90</v>
      </c>
      <c r="V92" s="31">
        <f t="shared" si="105"/>
        <v>59142924</v>
      </c>
      <c r="W92" s="51">
        <f>U92-'Non Residential-Finish&amp; Imp'!U79</f>
        <v>30</v>
      </c>
      <c r="X92" s="52">
        <f>W92/'Non Residential-Finish&amp; Imp'!U79</f>
        <v>0.5</v>
      </c>
      <c r="Y92" s="53">
        <f>V92-'Non Residential-Finish&amp; Imp'!V79</f>
        <v>42785178</v>
      </c>
      <c r="Z92" s="52">
        <f>Y92/'Non Residential-Finish&amp; Imp'!V79</f>
        <v>2.615591292</v>
      </c>
      <c r="AA92" s="53">
        <f t="shared" si="98"/>
        <v>14394579</v>
      </c>
      <c r="AB92" s="36"/>
      <c r="AC92" s="36"/>
      <c r="AD92" s="36"/>
      <c r="AE92" s="36"/>
      <c r="AF92" s="36"/>
      <c r="AG92" s="36"/>
      <c r="AH92" s="36"/>
      <c r="AI92" s="36"/>
      <c r="AJ92" s="36"/>
      <c r="AK92" s="36"/>
      <c r="AL92" s="36"/>
      <c r="AM92" s="36"/>
      <c r="AN92" s="36"/>
      <c r="AO92" s="36"/>
      <c r="AP92" s="36"/>
      <c r="AQ92" s="36"/>
    </row>
    <row r="93" ht="12.75" customHeight="1">
      <c r="A93" s="15" t="s">
        <v>29</v>
      </c>
      <c r="B93" s="24">
        <v>2011.0</v>
      </c>
      <c r="C93" s="25">
        <v>2.0</v>
      </c>
      <c r="D93" s="26">
        <v>239600.0</v>
      </c>
      <c r="E93" s="27"/>
      <c r="F93" s="28"/>
      <c r="G93" s="25">
        <v>60.0</v>
      </c>
      <c r="H93" s="26">
        <v>8714222.0</v>
      </c>
      <c r="I93" s="25">
        <v>3.0</v>
      </c>
      <c r="J93" s="26">
        <v>1819108.0</v>
      </c>
      <c r="K93" s="25">
        <v>0.0</v>
      </c>
      <c r="L93" s="26">
        <v>0.0</v>
      </c>
      <c r="M93" s="25">
        <v>3.0</v>
      </c>
      <c r="N93" s="26">
        <v>216342.0</v>
      </c>
      <c r="O93" s="25">
        <v>0.0</v>
      </c>
      <c r="P93" s="26">
        <v>0.0</v>
      </c>
      <c r="Q93" s="25">
        <v>0.0</v>
      </c>
      <c r="R93" s="26">
        <v>0.0</v>
      </c>
      <c r="S93" s="29">
        <v>5.0</v>
      </c>
      <c r="T93" s="29">
        <v>2509577.0</v>
      </c>
      <c r="U93" s="30">
        <f t="shared" ref="U93:V93" si="106">SUM(C93+G93+I93+K93+M93+O93+Q93+S93)</f>
        <v>73</v>
      </c>
      <c r="V93" s="31">
        <f t="shared" si="106"/>
        <v>13498849</v>
      </c>
      <c r="W93" s="51">
        <f>U93-'Non Residential-Finish&amp; Imp'!U80</f>
        <v>8</v>
      </c>
      <c r="X93" s="52">
        <f>W93/'Non Residential-Finish&amp; Imp'!U80</f>
        <v>0.1230769231</v>
      </c>
      <c r="Y93" s="53">
        <f>V93-'Non Residential-Finish&amp; Imp'!V80</f>
        <v>-9843545</v>
      </c>
      <c r="Z93" s="52">
        <f>Y93/'Non Residential-Finish&amp; Imp'!V80</f>
        <v>-0.4217024612</v>
      </c>
      <c r="AA93" s="53">
        <f t="shared" si="98"/>
        <v>4551034</v>
      </c>
      <c r="AB93" s="36"/>
      <c r="AC93" s="36"/>
      <c r="AD93" s="36"/>
      <c r="AE93" s="36"/>
      <c r="AF93" s="36"/>
      <c r="AG93" s="36"/>
      <c r="AH93" s="36"/>
      <c r="AI93" s="36"/>
      <c r="AJ93" s="36"/>
      <c r="AK93" s="36"/>
      <c r="AL93" s="36"/>
      <c r="AM93" s="36"/>
      <c r="AN93" s="36"/>
      <c r="AO93" s="36"/>
      <c r="AP93" s="36"/>
      <c r="AQ93" s="36"/>
    </row>
    <row r="94" ht="12.75" customHeight="1">
      <c r="A94" s="15" t="s">
        <v>30</v>
      </c>
      <c r="B94" s="24">
        <v>2011.0</v>
      </c>
      <c r="C94" s="25">
        <v>0.0</v>
      </c>
      <c r="D94" s="26">
        <v>0.0</v>
      </c>
      <c r="E94" s="27"/>
      <c r="F94" s="28"/>
      <c r="G94" s="25">
        <v>37.0</v>
      </c>
      <c r="H94" s="26">
        <v>5559366.0</v>
      </c>
      <c r="I94" s="25">
        <v>13.0</v>
      </c>
      <c r="J94" s="26">
        <v>7156227.0</v>
      </c>
      <c r="K94" s="25">
        <v>0.0</v>
      </c>
      <c r="L94" s="26">
        <v>0.0</v>
      </c>
      <c r="M94" s="25">
        <v>7.0</v>
      </c>
      <c r="N94" s="26">
        <v>2431359.0</v>
      </c>
      <c r="O94" s="25">
        <v>0.0</v>
      </c>
      <c r="P94" s="26">
        <v>0.0</v>
      </c>
      <c r="Q94" s="25">
        <v>0.0</v>
      </c>
      <c r="R94" s="26">
        <v>0.0</v>
      </c>
      <c r="S94" s="29">
        <v>7.0</v>
      </c>
      <c r="T94" s="29">
        <v>4438472.0</v>
      </c>
      <c r="U94" s="30">
        <f t="shared" ref="U94:V94" si="107">SUM(C94+G94+I94+K94+M94+O94+Q94+S94)</f>
        <v>64</v>
      </c>
      <c r="V94" s="31">
        <f t="shared" si="107"/>
        <v>19585424</v>
      </c>
      <c r="W94" s="51">
        <f>U94-'Non Residential-Finish&amp; Imp'!U81</f>
        <v>-5</v>
      </c>
      <c r="X94" s="52">
        <f>W94/'Non Residential-Finish&amp; Imp'!U81</f>
        <v>-0.07246376812</v>
      </c>
      <c r="Y94" s="53">
        <f>V94-'Non Residential-Finish&amp; Imp'!V81</f>
        <v>286354</v>
      </c>
      <c r="Z94" s="52">
        <f>Y94/'Non Residential-Finish&amp; Imp'!V81</f>
        <v>0.0148377098</v>
      </c>
      <c r="AA94" s="53">
        <f t="shared" si="98"/>
        <v>4837388</v>
      </c>
      <c r="AB94" s="36"/>
      <c r="AC94" s="36"/>
      <c r="AD94" s="36"/>
      <c r="AE94" s="36"/>
      <c r="AF94" s="36"/>
      <c r="AG94" s="36"/>
      <c r="AH94" s="36"/>
      <c r="AI94" s="36"/>
      <c r="AJ94" s="36"/>
      <c r="AK94" s="36"/>
      <c r="AL94" s="36"/>
      <c r="AM94" s="36"/>
      <c r="AN94" s="36"/>
      <c r="AO94" s="36"/>
      <c r="AP94" s="36"/>
      <c r="AQ94" s="36"/>
    </row>
    <row r="95" ht="12.75" customHeight="1">
      <c r="A95" s="23" t="s">
        <v>31</v>
      </c>
      <c r="B95" s="40">
        <v>2011.0</v>
      </c>
      <c r="C95" s="41">
        <f t="shared" ref="C95:D95" si="108">SUM(C83:C94)</f>
        <v>3</v>
      </c>
      <c r="D95" s="42">
        <f t="shared" si="108"/>
        <v>6239600</v>
      </c>
      <c r="E95" s="43"/>
      <c r="F95" s="44"/>
      <c r="G95" s="41">
        <f t="shared" ref="G95:W95" si="109">SUM(G83:G94)</f>
        <v>737</v>
      </c>
      <c r="H95" s="42">
        <f t="shared" si="109"/>
        <v>284110304</v>
      </c>
      <c r="I95" s="41">
        <f t="shared" si="109"/>
        <v>112</v>
      </c>
      <c r="J95" s="42">
        <f t="shared" si="109"/>
        <v>41267300</v>
      </c>
      <c r="K95" s="41">
        <f t="shared" si="109"/>
        <v>0</v>
      </c>
      <c r="L95" s="42">
        <f t="shared" si="109"/>
        <v>0</v>
      </c>
      <c r="M95" s="41">
        <f t="shared" si="109"/>
        <v>37</v>
      </c>
      <c r="N95" s="42">
        <f t="shared" si="109"/>
        <v>32842285</v>
      </c>
      <c r="O95" s="41">
        <f t="shared" si="109"/>
        <v>0</v>
      </c>
      <c r="P95" s="42">
        <f t="shared" si="109"/>
        <v>0</v>
      </c>
      <c r="Q95" s="41">
        <f t="shared" si="109"/>
        <v>0</v>
      </c>
      <c r="R95" s="42">
        <f t="shared" si="109"/>
        <v>0</v>
      </c>
      <c r="S95" s="45">
        <f t="shared" si="109"/>
        <v>65</v>
      </c>
      <c r="T95" s="45">
        <f t="shared" si="109"/>
        <v>43766067</v>
      </c>
      <c r="U95" s="46">
        <f t="shared" si="109"/>
        <v>954</v>
      </c>
      <c r="V95" s="47">
        <f t="shared" si="109"/>
        <v>408225556</v>
      </c>
      <c r="W95" s="54">
        <f t="shared" si="109"/>
        <v>82</v>
      </c>
      <c r="X95" s="55">
        <f>W95/'Non Residential-Finish&amp; Imp'!U82</f>
        <v>0.09403669725</v>
      </c>
      <c r="Y95" s="56">
        <f>SUM(Y83:Y94)</f>
        <v>4837388</v>
      </c>
      <c r="Z95" s="55">
        <f>Y95/'Non Residential-Finish&amp; Imp'!V82</f>
        <v>0.01199189362</v>
      </c>
      <c r="AA95" s="56">
        <f t="shared" ref="AA95:AA96" si="111">Y95</f>
        <v>4837388</v>
      </c>
      <c r="AB95" s="36"/>
      <c r="AC95" s="36"/>
      <c r="AD95" s="36"/>
      <c r="AE95" s="36"/>
      <c r="AF95" s="36"/>
      <c r="AG95" s="36"/>
      <c r="AH95" s="36"/>
      <c r="AI95" s="36"/>
      <c r="AJ95" s="36"/>
      <c r="AK95" s="36"/>
      <c r="AL95" s="36"/>
      <c r="AM95" s="36"/>
      <c r="AN95" s="36"/>
      <c r="AO95" s="36"/>
      <c r="AP95" s="36"/>
      <c r="AQ95" s="36"/>
    </row>
    <row r="96" ht="12.75" customHeight="1">
      <c r="A96" s="15" t="s">
        <v>19</v>
      </c>
      <c r="B96" s="24">
        <v>2012.0</v>
      </c>
      <c r="C96" s="25">
        <v>1.0</v>
      </c>
      <c r="D96" s="26">
        <v>436000.0</v>
      </c>
      <c r="E96" s="27"/>
      <c r="F96" s="28"/>
      <c r="G96" s="25">
        <v>55.0</v>
      </c>
      <c r="H96" s="26">
        <v>2.3073154E7</v>
      </c>
      <c r="I96" s="25">
        <v>5.0</v>
      </c>
      <c r="J96" s="26">
        <v>4957235.0</v>
      </c>
      <c r="K96" s="25">
        <v>0.0</v>
      </c>
      <c r="L96" s="26">
        <v>0.0</v>
      </c>
      <c r="M96" s="25">
        <v>2.0</v>
      </c>
      <c r="N96" s="26">
        <v>728134.0</v>
      </c>
      <c r="O96" s="25">
        <v>0.0</v>
      </c>
      <c r="P96" s="26">
        <v>0.0</v>
      </c>
      <c r="Q96" s="25">
        <v>0.0</v>
      </c>
      <c r="R96" s="26">
        <v>0.0</v>
      </c>
      <c r="S96" s="29">
        <v>3.0</v>
      </c>
      <c r="T96" s="29">
        <v>2137626.0</v>
      </c>
      <c r="U96" s="30">
        <f t="shared" ref="U96:V96" si="110">SUM(C96+G96+I96+K96+M96+O96+Q96+S96)</f>
        <v>66</v>
      </c>
      <c r="V96" s="31">
        <f t="shared" si="110"/>
        <v>31332149</v>
      </c>
      <c r="W96" s="51">
        <f>U96-'Non Residential-Finish&amp; Imp'!U83</f>
        <v>6</v>
      </c>
      <c r="X96" s="52">
        <f>W96/'Non Residential-Finish&amp; Imp'!U83</f>
        <v>0.1</v>
      </c>
      <c r="Y96" s="53">
        <f>V96-'Non Residential-Finish&amp; Imp'!V83</f>
        <v>21704553</v>
      </c>
      <c r="Z96" s="52">
        <f>Y96/'Non Residential-Finish&amp; Imp'!V83</f>
        <v>2.254410447</v>
      </c>
      <c r="AA96" s="53">
        <f t="shared" si="111"/>
        <v>21704553</v>
      </c>
      <c r="AB96" s="36"/>
      <c r="AC96" s="36"/>
      <c r="AD96" s="36"/>
      <c r="AE96" s="36"/>
      <c r="AF96" s="36"/>
      <c r="AG96" s="36"/>
      <c r="AH96" s="36"/>
      <c r="AI96" s="36"/>
      <c r="AJ96" s="36"/>
      <c r="AK96" s="36"/>
      <c r="AL96" s="36"/>
      <c r="AM96" s="36"/>
      <c r="AN96" s="36"/>
      <c r="AO96" s="36"/>
      <c r="AP96" s="36"/>
      <c r="AQ96" s="36"/>
    </row>
    <row r="97" ht="12.75" customHeight="1">
      <c r="A97" s="15" t="s">
        <v>20</v>
      </c>
      <c r="B97" s="24">
        <v>2012.0</v>
      </c>
      <c r="C97" s="25">
        <v>0.0</v>
      </c>
      <c r="D97" s="26">
        <v>0.0</v>
      </c>
      <c r="E97" s="27"/>
      <c r="F97" s="28"/>
      <c r="G97" s="25">
        <v>40.0</v>
      </c>
      <c r="H97" s="26">
        <v>1.233459E7</v>
      </c>
      <c r="I97" s="25">
        <v>4.0</v>
      </c>
      <c r="J97" s="26">
        <v>685001.0</v>
      </c>
      <c r="K97" s="25">
        <v>0.0</v>
      </c>
      <c r="L97" s="26">
        <v>0.0</v>
      </c>
      <c r="M97" s="25">
        <v>1.0</v>
      </c>
      <c r="N97" s="26">
        <v>252000.0</v>
      </c>
      <c r="O97" s="25">
        <v>0.0</v>
      </c>
      <c r="P97" s="26">
        <v>0.0</v>
      </c>
      <c r="Q97" s="25">
        <v>0.0</v>
      </c>
      <c r="R97" s="26">
        <v>0.0</v>
      </c>
      <c r="S97" s="29">
        <v>6.0</v>
      </c>
      <c r="T97" s="29">
        <v>2274000.0</v>
      </c>
      <c r="U97" s="30">
        <f t="shared" ref="U97:V97" si="112">SUM(C97+G97+I97+K97+M97+O97+Q97+S97)</f>
        <v>51</v>
      </c>
      <c r="V97" s="31">
        <f t="shared" si="112"/>
        <v>15545591</v>
      </c>
      <c r="W97" s="51">
        <f>U97-'Non Residential-Finish&amp; Imp'!U84</f>
        <v>-14</v>
      </c>
      <c r="X97" s="52">
        <f>W97/'Non Residential-Finish&amp; Imp'!U84</f>
        <v>-0.2153846154</v>
      </c>
      <c r="Y97" s="53">
        <f>V97-'Non Residential-Finish&amp; Imp'!V84</f>
        <v>-29901018</v>
      </c>
      <c r="Z97" s="52">
        <f>Y97/'Non Residential-Finish&amp; Imp'!V84</f>
        <v>-0.6579372732</v>
      </c>
      <c r="AA97" s="53">
        <f t="shared" ref="AA97:AA107" si="114">AA96+Y97</f>
        <v>-8196465</v>
      </c>
      <c r="AB97" s="38"/>
      <c r="AC97" s="38"/>
      <c r="AD97" s="38"/>
      <c r="AE97" s="38"/>
      <c r="AF97" s="38"/>
      <c r="AG97" s="38"/>
      <c r="AH97" s="38"/>
      <c r="AI97" s="38"/>
      <c r="AJ97" s="38"/>
      <c r="AK97" s="38"/>
      <c r="AL97" s="38"/>
      <c r="AM97" s="38"/>
      <c r="AN97" s="38"/>
      <c r="AO97" s="38"/>
      <c r="AP97" s="38"/>
      <c r="AQ97" s="38"/>
    </row>
    <row r="98" ht="12.75" customHeight="1">
      <c r="A98" s="15" t="s">
        <v>21</v>
      </c>
      <c r="B98" s="24">
        <v>2012.0</v>
      </c>
      <c r="C98" s="25">
        <v>0.0</v>
      </c>
      <c r="D98" s="26">
        <v>0.0</v>
      </c>
      <c r="E98" s="27"/>
      <c r="F98" s="28"/>
      <c r="G98" s="25">
        <v>51.0</v>
      </c>
      <c r="H98" s="26">
        <v>1.854513E7</v>
      </c>
      <c r="I98" s="25">
        <v>7.0</v>
      </c>
      <c r="J98" s="26">
        <v>625171.0</v>
      </c>
      <c r="K98" s="25">
        <v>0.0</v>
      </c>
      <c r="L98" s="26">
        <v>0.0</v>
      </c>
      <c r="M98" s="25">
        <v>3.0</v>
      </c>
      <c r="N98" s="26">
        <v>1779120.0</v>
      </c>
      <c r="O98" s="25">
        <v>0.0</v>
      </c>
      <c r="P98" s="26">
        <v>0.0</v>
      </c>
      <c r="Q98" s="25">
        <v>0.0</v>
      </c>
      <c r="R98" s="26">
        <v>0.0</v>
      </c>
      <c r="S98" s="29">
        <v>5.0</v>
      </c>
      <c r="T98" s="29">
        <v>1.2183153E7</v>
      </c>
      <c r="U98" s="30">
        <f t="shared" ref="U98:V98" si="113">SUM(C98+G98+I98+K98+M98+O98+Q98+S98)</f>
        <v>66</v>
      </c>
      <c r="V98" s="31">
        <f t="shared" si="113"/>
        <v>33132574</v>
      </c>
      <c r="W98" s="51">
        <f>U98-'Non Residential-Finish&amp; Imp'!U85</f>
        <v>-15</v>
      </c>
      <c r="X98" s="52">
        <f>W98/'Non Residential-Finish&amp; Imp'!U85</f>
        <v>-0.1851851852</v>
      </c>
      <c r="Y98" s="53">
        <f>V98-'Non Residential-Finish&amp; Imp'!V85</f>
        <v>-9008820</v>
      </c>
      <c r="Z98" s="52">
        <f>Y98/'Non Residential-Finish&amp; Imp'!V85</f>
        <v>-0.2137760322</v>
      </c>
      <c r="AA98" s="53">
        <f t="shared" si="114"/>
        <v>-17205285</v>
      </c>
      <c r="AB98" s="38"/>
      <c r="AC98" s="38"/>
      <c r="AD98" s="38"/>
      <c r="AE98" s="38"/>
      <c r="AF98" s="38"/>
      <c r="AG98" s="38"/>
      <c r="AH98" s="38"/>
      <c r="AI98" s="38"/>
      <c r="AJ98" s="38"/>
      <c r="AK98" s="38"/>
      <c r="AL98" s="38"/>
      <c r="AM98" s="38"/>
      <c r="AN98" s="38"/>
      <c r="AO98" s="38"/>
      <c r="AP98" s="38"/>
      <c r="AQ98" s="38"/>
    </row>
    <row r="99" ht="12.75" customHeight="1">
      <c r="A99" s="15" t="s">
        <v>22</v>
      </c>
      <c r="B99" s="24">
        <v>2012.0</v>
      </c>
      <c r="C99" s="25">
        <v>0.0</v>
      </c>
      <c r="D99" s="26">
        <v>0.0</v>
      </c>
      <c r="E99" s="27"/>
      <c r="F99" s="28"/>
      <c r="G99" s="25">
        <v>70.0</v>
      </c>
      <c r="H99" s="26">
        <v>1.150786E7</v>
      </c>
      <c r="I99" s="25">
        <v>9.0</v>
      </c>
      <c r="J99" s="26">
        <v>2173083.0</v>
      </c>
      <c r="K99" s="25">
        <v>0.0</v>
      </c>
      <c r="L99" s="26">
        <v>0.0</v>
      </c>
      <c r="M99" s="25">
        <v>3.0</v>
      </c>
      <c r="N99" s="26">
        <v>376448.0</v>
      </c>
      <c r="O99" s="25">
        <v>0.0</v>
      </c>
      <c r="P99" s="26">
        <v>0.0</v>
      </c>
      <c r="Q99" s="25">
        <v>0.0</v>
      </c>
      <c r="R99" s="26">
        <v>0.0</v>
      </c>
      <c r="S99" s="29">
        <v>5.0</v>
      </c>
      <c r="T99" s="29">
        <v>675000.0</v>
      </c>
      <c r="U99" s="30">
        <f t="shared" ref="U99:V99" si="115">SUM(C99+G99+I99+K99+M99+O99+Q99+S99)</f>
        <v>87</v>
      </c>
      <c r="V99" s="31">
        <f t="shared" si="115"/>
        <v>14732391</v>
      </c>
      <c r="W99" s="51">
        <f>U99-'Non Residential-Finish&amp; Imp'!U86</f>
        <v>13</v>
      </c>
      <c r="X99" s="52">
        <f>W99/'Non Residential-Finish&amp; Imp'!U86</f>
        <v>0.1756756757</v>
      </c>
      <c r="Y99" s="53">
        <f>V99-'Non Residential-Finish&amp; Imp'!V86</f>
        <v>-22963540</v>
      </c>
      <c r="Z99" s="52">
        <f>Y99/'Non Residential-Finish&amp; Imp'!V86</f>
        <v>-0.6091782161</v>
      </c>
      <c r="AA99" s="53">
        <f t="shared" si="114"/>
        <v>-40168825</v>
      </c>
      <c r="AB99" s="38"/>
      <c r="AC99" s="38"/>
      <c r="AD99" s="38"/>
      <c r="AE99" s="38"/>
      <c r="AF99" s="38"/>
      <c r="AG99" s="38"/>
      <c r="AH99" s="38"/>
      <c r="AI99" s="38"/>
      <c r="AJ99" s="38"/>
      <c r="AK99" s="38"/>
      <c r="AL99" s="38"/>
      <c r="AM99" s="38"/>
      <c r="AN99" s="38"/>
      <c r="AO99" s="38"/>
      <c r="AP99" s="38"/>
      <c r="AQ99" s="38"/>
    </row>
    <row r="100" ht="12.75" customHeight="1">
      <c r="A100" s="15" t="s">
        <v>23</v>
      </c>
      <c r="B100" s="24">
        <v>2012.0</v>
      </c>
      <c r="C100" s="25">
        <v>0.0</v>
      </c>
      <c r="D100" s="26">
        <v>0.0</v>
      </c>
      <c r="E100" s="27"/>
      <c r="F100" s="28"/>
      <c r="G100" s="25">
        <v>107.0</v>
      </c>
      <c r="H100" s="26">
        <v>4.8379236E7</v>
      </c>
      <c r="I100" s="25">
        <v>5.0</v>
      </c>
      <c r="J100" s="26">
        <v>5281103.0</v>
      </c>
      <c r="K100" s="25">
        <v>0.0</v>
      </c>
      <c r="L100" s="26">
        <v>0.0</v>
      </c>
      <c r="M100" s="25">
        <v>3.0</v>
      </c>
      <c r="N100" s="26">
        <v>980784.0</v>
      </c>
      <c r="O100" s="25">
        <v>0.0</v>
      </c>
      <c r="P100" s="26">
        <v>0.0</v>
      </c>
      <c r="Q100" s="25">
        <v>0.0</v>
      </c>
      <c r="R100" s="26">
        <v>0.0</v>
      </c>
      <c r="S100" s="29">
        <v>11.0</v>
      </c>
      <c r="T100" s="29">
        <v>8288491.0</v>
      </c>
      <c r="U100" s="30">
        <f t="shared" ref="U100:V100" si="116">SUM(C100+G100+I100+K100+M100+O100+Q100+S100)</f>
        <v>126</v>
      </c>
      <c r="V100" s="31">
        <f t="shared" si="116"/>
        <v>62929614</v>
      </c>
      <c r="W100" s="51">
        <f>U100-'Non Residential-Finish&amp; Imp'!U87</f>
        <v>55</v>
      </c>
      <c r="X100" s="52">
        <f>W100/'Non Residential-Finish&amp; Imp'!U87</f>
        <v>0.7746478873</v>
      </c>
      <c r="Y100" s="53">
        <f>V100-'Non Residential-Finish&amp; Imp'!V87</f>
        <v>22711896</v>
      </c>
      <c r="Z100" s="52">
        <f>Y100/'Non Residential-Finish&amp; Imp'!V87</f>
        <v>0.5647236375</v>
      </c>
      <c r="AA100" s="53">
        <f t="shared" si="114"/>
        <v>-17456929</v>
      </c>
      <c r="AB100" s="38"/>
      <c r="AC100" s="38"/>
      <c r="AD100" s="38"/>
      <c r="AE100" s="38"/>
      <c r="AF100" s="38"/>
      <c r="AG100" s="38"/>
      <c r="AH100" s="38"/>
      <c r="AI100" s="38"/>
      <c r="AJ100" s="38"/>
      <c r="AK100" s="38"/>
      <c r="AL100" s="38"/>
      <c r="AM100" s="38"/>
      <c r="AN100" s="38"/>
      <c r="AO100" s="38"/>
      <c r="AP100" s="38"/>
      <c r="AQ100" s="38"/>
    </row>
    <row r="101" ht="12.75" customHeight="1">
      <c r="A101" s="15" t="s">
        <v>32</v>
      </c>
      <c r="B101" s="24">
        <v>2012.0</v>
      </c>
      <c r="C101" s="25">
        <v>0.0</v>
      </c>
      <c r="D101" s="26">
        <v>0.0</v>
      </c>
      <c r="E101" s="27"/>
      <c r="F101" s="28"/>
      <c r="G101" s="25">
        <v>50.0</v>
      </c>
      <c r="H101" s="26">
        <v>2.528426E7</v>
      </c>
      <c r="I101" s="25">
        <v>25.0</v>
      </c>
      <c r="J101" s="26">
        <v>1.0993303E7</v>
      </c>
      <c r="K101" s="25">
        <v>0.0</v>
      </c>
      <c r="L101" s="26">
        <v>0.0</v>
      </c>
      <c r="M101" s="25">
        <v>0.0</v>
      </c>
      <c r="N101" s="26">
        <v>0.0</v>
      </c>
      <c r="O101" s="25">
        <v>0.0</v>
      </c>
      <c r="P101" s="26">
        <v>0.0</v>
      </c>
      <c r="Q101" s="25">
        <v>0.0</v>
      </c>
      <c r="R101" s="26">
        <v>0.0</v>
      </c>
      <c r="S101" s="29">
        <v>6.0</v>
      </c>
      <c r="T101" s="29">
        <v>6.2180097E7</v>
      </c>
      <c r="U101" s="30">
        <f t="shared" ref="U101:V101" si="117">SUM(C101+G101+I101+K101+M101+O101+Q101+S101)</f>
        <v>81</v>
      </c>
      <c r="V101" s="31">
        <f t="shared" si="117"/>
        <v>98457660</v>
      </c>
      <c r="W101" s="51">
        <f>U101-'Non Residential-Finish&amp; Imp'!U88</f>
        <v>-9</v>
      </c>
      <c r="X101" s="52">
        <f>W101/'Non Residential-Finish&amp; Imp'!U88</f>
        <v>-0.1</v>
      </c>
      <c r="Y101" s="53">
        <f>V101-'Non Residential-Finish&amp; Imp'!V88</f>
        <v>52401938</v>
      </c>
      <c r="Z101" s="52">
        <f>Y101/'Non Residential-Finish&amp; Imp'!V88</f>
        <v>1.137794301</v>
      </c>
      <c r="AA101" s="53">
        <f t="shared" si="114"/>
        <v>34945009</v>
      </c>
      <c r="AB101" s="38"/>
      <c r="AC101" s="38"/>
      <c r="AD101" s="38"/>
      <c r="AE101" s="38"/>
      <c r="AF101" s="38"/>
      <c r="AG101" s="38"/>
      <c r="AH101" s="38"/>
      <c r="AI101" s="38"/>
      <c r="AJ101" s="38"/>
      <c r="AK101" s="38"/>
      <c r="AL101" s="38"/>
      <c r="AM101" s="38"/>
      <c r="AN101" s="38"/>
      <c r="AO101" s="38"/>
      <c r="AP101" s="38"/>
      <c r="AQ101" s="38"/>
    </row>
    <row r="102" ht="12.75" customHeight="1">
      <c r="A102" s="15" t="s">
        <v>25</v>
      </c>
      <c r="B102" s="24">
        <v>2012.0</v>
      </c>
      <c r="C102" s="25">
        <v>0.0</v>
      </c>
      <c r="D102" s="26">
        <v>0.0</v>
      </c>
      <c r="E102" s="27"/>
      <c r="F102" s="28"/>
      <c r="G102" s="25">
        <v>70.0</v>
      </c>
      <c r="H102" s="26">
        <v>4.1669956E7</v>
      </c>
      <c r="I102" s="25">
        <v>7.0</v>
      </c>
      <c r="J102" s="26">
        <v>679220.0</v>
      </c>
      <c r="K102" s="25">
        <v>0.0</v>
      </c>
      <c r="L102" s="26">
        <v>0.0</v>
      </c>
      <c r="M102" s="25">
        <v>0.0</v>
      </c>
      <c r="N102" s="26">
        <v>0.0</v>
      </c>
      <c r="O102" s="25">
        <v>0.0</v>
      </c>
      <c r="P102" s="26">
        <v>0.0</v>
      </c>
      <c r="Q102" s="25">
        <v>0.0</v>
      </c>
      <c r="R102" s="26">
        <v>0.0</v>
      </c>
      <c r="S102" s="29">
        <v>3.0</v>
      </c>
      <c r="T102" s="29">
        <v>630000.0</v>
      </c>
      <c r="U102" s="30">
        <f t="shared" ref="U102:V102" si="118">SUM(C102+G102+I102+K102+M102+O102+Q102+S102)</f>
        <v>80</v>
      </c>
      <c r="V102" s="31">
        <f t="shared" si="118"/>
        <v>42979176</v>
      </c>
      <c r="W102" s="51">
        <f>U102-'Non Residential-Finish&amp; Imp'!U89</f>
        <v>-7</v>
      </c>
      <c r="X102" s="52">
        <f>W102/'Non Residential-Finish&amp; Imp'!U89</f>
        <v>-0.08045977011</v>
      </c>
      <c r="Y102" s="53">
        <f>V102-'Non Residential-Finish&amp; Imp'!V89</f>
        <v>15470349</v>
      </c>
      <c r="Z102" s="52">
        <f>Y102/'Non Residential-Finish&amp; Imp'!V89</f>
        <v>0.5623776325</v>
      </c>
      <c r="AA102" s="53">
        <f t="shared" si="114"/>
        <v>50415358</v>
      </c>
      <c r="AB102" s="38"/>
      <c r="AC102" s="38"/>
      <c r="AD102" s="38"/>
      <c r="AE102" s="38"/>
      <c r="AF102" s="38"/>
      <c r="AG102" s="38"/>
      <c r="AH102" s="38"/>
      <c r="AI102" s="38"/>
      <c r="AJ102" s="38"/>
      <c r="AK102" s="38"/>
      <c r="AL102" s="38"/>
      <c r="AM102" s="38"/>
      <c r="AN102" s="38"/>
      <c r="AO102" s="38"/>
      <c r="AP102" s="38"/>
      <c r="AQ102" s="38"/>
    </row>
    <row r="103" ht="12.75" customHeight="1">
      <c r="A103" s="15" t="s">
        <v>26</v>
      </c>
      <c r="B103" s="24">
        <v>2012.0</v>
      </c>
      <c r="C103" s="25">
        <v>0.0</v>
      </c>
      <c r="D103" s="26">
        <v>0.0</v>
      </c>
      <c r="E103" s="27"/>
      <c r="F103" s="28"/>
      <c r="G103" s="25">
        <v>65.0</v>
      </c>
      <c r="H103" s="26">
        <v>1.5228397E7</v>
      </c>
      <c r="I103" s="25">
        <v>6.0</v>
      </c>
      <c r="J103" s="26">
        <v>1151637.0</v>
      </c>
      <c r="K103" s="25">
        <v>0.0</v>
      </c>
      <c r="L103" s="26">
        <v>0.0</v>
      </c>
      <c r="M103" s="25">
        <v>2.0</v>
      </c>
      <c r="N103" s="26">
        <v>413362.0</v>
      </c>
      <c r="O103" s="25">
        <v>0.0</v>
      </c>
      <c r="P103" s="26">
        <v>0.0</v>
      </c>
      <c r="Q103" s="25">
        <v>0.0</v>
      </c>
      <c r="R103" s="26">
        <v>0.0</v>
      </c>
      <c r="S103" s="29">
        <v>2.0</v>
      </c>
      <c r="T103" s="29">
        <v>330000.0</v>
      </c>
      <c r="U103" s="30">
        <f t="shared" ref="U103:V103" si="119">SUM(C103+G103+I103+K103+M103+O103+Q103+S103)</f>
        <v>75</v>
      </c>
      <c r="V103" s="31">
        <f t="shared" si="119"/>
        <v>17123396</v>
      </c>
      <c r="W103" s="51">
        <f>U103-'Non Residential-Finish&amp; Imp'!U90</f>
        <v>8</v>
      </c>
      <c r="X103" s="52">
        <f>W103/'Non Residential-Finish&amp; Imp'!U90</f>
        <v>0.1194029851</v>
      </c>
      <c r="Y103" s="53">
        <f>V103-'Non Residential-Finish&amp; Imp'!V90</f>
        <v>-7555640</v>
      </c>
      <c r="Z103" s="52">
        <f>Y103/'Non Residential-Finish&amp; Imp'!V90</f>
        <v>-0.3061562048</v>
      </c>
      <c r="AA103" s="53">
        <f t="shared" si="114"/>
        <v>42859718</v>
      </c>
      <c r="AB103" s="38"/>
      <c r="AC103" s="38"/>
      <c r="AD103" s="38"/>
      <c r="AE103" s="38"/>
      <c r="AF103" s="38"/>
      <c r="AG103" s="38"/>
      <c r="AH103" s="38"/>
      <c r="AI103" s="38"/>
      <c r="AJ103" s="38"/>
      <c r="AK103" s="38"/>
      <c r="AL103" s="38"/>
      <c r="AM103" s="38"/>
      <c r="AN103" s="38"/>
      <c r="AO103" s="38"/>
      <c r="AP103" s="38"/>
      <c r="AQ103" s="38"/>
    </row>
    <row r="104" ht="12.75" customHeight="1">
      <c r="A104" s="15" t="s">
        <v>27</v>
      </c>
      <c r="B104" s="24">
        <v>2012.0</v>
      </c>
      <c r="C104" s="25">
        <v>0.0</v>
      </c>
      <c r="D104" s="26">
        <v>0.0</v>
      </c>
      <c r="E104" s="27"/>
      <c r="F104" s="28"/>
      <c r="G104" s="25">
        <v>58.0</v>
      </c>
      <c r="H104" s="26">
        <v>3.9835951E7</v>
      </c>
      <c r="I104" s="25">
        <v>4.0</v>
      </c>
      <c r="J104" s="26">
        <v>2960383.0</v>
      </c>
      <c r="K104" s="25">
        <v>0.0</v>
      </c>
      <c r="L104" s="26">
        <v>0.0</v>
      </c>
      <c r="M104" s="25">
        <v>2.0</v>
      </c>
      <c r="N104" s="26">
        <v>357760.0</v>
      </c>
      <c r="O104" s="25">
        <v>0.0</v>
      </c>
      <c r="P104" s="26">
        <v>0.0</v>
      </c>
      <c r="Q104" s="25">
        <v>0.0</v>
      </c>
      <c r="R104" s="26">
        <v>0.0</v>
      </c>
      <c r="S104" s="29">
        <v>5.0</v>
      </c>
      <c r="T104" s="29">
        <v>4995333.0</v>
      </c>
      <c r="U104" s="30">
        <f t="shared" ref="U104:V104" si="120">SUM(C104+G104+I104+K104+M104+O104+Q104+S104)</f>
        <v>69</v>
      </c>
      <c r="V104" s="31">
        <f t="shared" si="120"/>
        <v>48149427</v>
      </c>
      <c r="W104" s="51">
        <f>U104-'Non Residential-Finish&amp; Imp'!U91</f>
        <v>-63</v>
      </c>
      <c r="X104" s="52">
        <f>W104/'Non Residential-Finish&amp; Imp'!U91</f>
        <v>-0.4772727273</v>
      </c>
      <c r="Y104" s="53">
        <f>V104-'Non Residential-Finish&amp; Imp'!V91</f>
        <v>5523901</v>
      </c>
      <c r="Z104" s="52">
        <f>Y104/'Non Residential-Finish&amp; Imp'!V91</f>
        <v>0.1295913862</v>
      </c>
      <c r="AA104" s="53">
        <f t="shared" si="114"/>
        <v>48383619</v>
      </c>
      <c r="AB104" s="38"/>
      <c r="AC104" s="38"/>
      <c r="AD104" s="38"/>
      <c r="AE104" s="38"/>
      <c r="AF104" s="38"/>
      <c r="AG104" s="38"/>
      <c r="AH104" s="38"/>
      <c r="AI104" s="38"/>
      <c r="AJ104" s="38"/>
      <c r="AK104" s="38"/>
      <c r="AL104" s="38"/>
      <c r="AM104" s="38"/>
      <c r="AN104" s="38"/>
      <c r="AO104" s="38"/>
      <c r="AP104" s="38"/>
      <c r="AQ104" s="38"/>
    </row>
    <row r="105" ht="12.75" customHeight="1">
      <c r="A105" s="15" t="s">
        <v>28</v>
      </c>
      <c r="B105" s="24">
        <v>2012.0</v>
      </c>
      <c r="C105" s="25">
        <v>0.0</v>
      </c>
      <c r="D105" s="26">
        <v>0.0</v>
      </c>
      <c r="E105" s="27"/>
      <c r="F105" s="28"/>
      <c r="G105" s="25">
        <v>45.0</v>
      </c>
      <c r="H105" s="26">
        <v>1.6383563E7</v>
      </c>
      <c r="I105" s="25">
        <v>9.0</v>
      </c>
      <c r="J105" s="26">
        <v>3494240.0</v>
      </c>
      <c r="K105" s="25">
        <v>0.0</v>
      </c>
      <c r="L105" s="26">
        <v>0.0</v>
      </c>
      <c r="M105" s="25">
        <v>2.0</v>
      </c>
      <c r="N105" s="26">
        <v>180400.0</v>
      </c>
      <c r="O105" s="25">
        <v>0.0</v>
      </c>
      <c r="P105" s="26">
        <v>0.0</v>
      </c>
      <c r="Q105" s="25">
        <v>0.0</v>
      </c>
      <c r="R105" s="26">
        <v>0.0</v>
      </c>
      <c r="S105" s="29">
        <v>2.0</v>
      </c>
      <c r="T105" s="29">
        <v>3.7386886E7</v>
      </c>
      <c r="U105" s="30">
        <f t="shared" ref="U105:V105" si="121">SUM(C105+G105+I105+K105+M105+O105+Q105+S105)</f>
        <v>58</v>
      </c>
      <c r="V105" s="31">
        <f t="shared" si="121"/>
        <v>57445089</v>
      </c>
      <c r="W105" s="51">
        <f>U105-'Non Residential-Finish&amp; Imp'!U92</f>
        <v>-32</v>
      </c>
      <c r="X105" s="52">
        <f>W105/'Non Residential-Finish&amp; Imp'!U92</f>
        <v>-0.3555555556</v>
      </c>
      <c r="Y105" s="53">
        <f>V105-'Non Residential-Finish&amp; Imp'!V92</f>
        <v>-1697835</v>
      </c>
      <c r="Z105" s="52">
        <f>Y105/'Non Residential-Finish&amp; Imp'!V92</f>
        <v>-0.02870732262</v>
      </c>
      <c r="AA105" s="53">
        <f t="shared" si="114"/>
        <v>46685784</v>
      </c>
      <c r="AB105" s="38"/>
      <c r="AC105" s="38"/>
      <c r="AD105" s="38"/>
      <c r="AE105" s="38"/>
      <c r="AF105" s="38"/>
      <c r="AG105" s="38"/>
      <c r="AH105" s="38"/>
      <c r="AI105" s="38"/>
      <c r="AJ105" s="38"/>
      <c r="AK105" s="38"/>
      <c r="AL105" s="38"/>
      <c r="AM105" s="38"/>
      <c r="AN105" s="38"/>
      <c r="AO105" s="38"/>
      <c r="AP105" s="38"/>
      <c r="AQ105" s="38"/>
    </row>
    <row r="106" ht="12.75" customHeight="1">
      <c r="A106" s="15" t="s">
        <v>29</v>
      </c>
      <c r="B106" s="24">
        <v>2012.0</v>
      </c>
      <c r="C106" s="25">
        <v>0.0</v>
      </c>
      <c r="D106" s="26">
        <v>0.0</v>
      </c>
      <c r="E106" s="27"/>
      <c r="F106" s="28"/>
      <c r="G106" s="25">
        <v>46.0</v>
      </c>
      <c r="H106" s="26">
        <v>1.1726689E7</v>
      </c>
      <c r="I106" s="25">
        <v>10.0</v>
      </c>
      <c r="J106" s="26">
        <v>5326640.0</v>
      </c>
      <c r="K106" s="25">
        <v>0.0</v>
      </c>
      <c r="L106" s="26">
        <v>0.0</v>
      </c>
      <c r="M106" s="25">
        <v>1.0</v>
      </c>
      <c r="N106" s="26">
        <v>367216.0</v>
      </c>
      <c r="O106" s="25">
        <v>0.0</v>
      </c>
      <c r="P106" s="26">
        <v>0.0</v>
      </c>
      <c r="Q106" s="25">
        <v>0.0</v>
      </c>
      <c r="R106" s="26">
        <v>0.0</v>
      </c>
      <c r="S106" s="29">
        <v>2.0</v>
      </c>
      <c r="T106" s="29">
        <v>396000.0</v>
      </c>
      <c r="U106" s="30">
        <f t="shared" ref="U106:V106" si="122">SUM(C106+G106+I106+K106+M106+O106+Q106+S106)</f>
        <v>59</v>
      </c>
      <c r="V106" s="31">
        <f t="shared" si="122"/>
        <v>17816545</v>
      </c>
      <c r="W106" s="51">
        <f>U106-'Non Residential-Finish&amp; Imp'!U93</f>
        <v>-14</v>
      </c>
      <c r="X106" s="52">
        <f>W106/'Non Residential-Finish&amp; Imp'!U93</f>
        <v>-0.1917808219</v>
      </c>
      <c r="Y106" s="53">
        <f>V106-'Non Residential-Finish&amp; Imp'!V93</f>
        <v>4317696</v>
      </c>
      <c r="Z106" s="52">
        <f>Y106/'Non Residential-Finish&amp; Imp'!V93</f>
        <v>0.3198566041</v>
      </c>
      <c r="AA106" s="53">
        <f t="shared" si="114"/>
        <v>51003480</v>
      </c>
      <c r="AB106" s="38"/>
      <c r="AC106" s="38"/>
      <c r="AD106" s="38"/>
      <c r="AE106" s="38"/>
      <c r="AF106" s="38"/>
      <c r="AG106" s="38"/>
      <c r="AH106" s="38"/>
      <c r="AI106" s="38"/>
      <c r="AJ106" s="38"/>
      <c r="AK106" s="38"/>
      <c r="AL106" s="38"/>
      <c r="AM106" s="38"/>
      <c r="AN106" s="38"/>
      <c r="AO106" s="38"/>
      <c r="AP106" s="38"/>
      <c r="AQ106" s="38"/>
    </row>
    <row r="107" ht="12.75" customHeight="1">
      <c r="A107" s="15" t="s">
        <v>30</v>
      </c>
      <c r="B107" s="24">
        <v>2012.0</v>
      </c>
      <c r="C107" s="25">
        <v>0.0</v>
      </c>
      <c r="D107" s="26">
        <v>0.0</v>
      </c>
      <c r="E107" s="27"/>
      <c r="F107" s="28"/>
      <c r="G107" s="25">
        <v>39.0</v>
      </c>
      <c r="H107" s="26">
        <v>5530879.0</v>
      </c>
      <c r="I107" s="25">
        <v>12.0</v>
      </c>
      <c r="J107" s="26">
        <v>8761853.0</v>
      </c>
      <c r="K107" s="25">
        <v>0.0</v>
      </c>
      <c r="L107" s="26">
        <v>0.0</v>
      </c>
      <c r="M107" s="25">
        <v>2.0</v>
      </c>
      <c r="N107" s="26">
        <v>295785.0</v>
      </c>
      <c r="O107" s="25">
        <v>0.0</v>
      </c>
      <c r="P107" s="26">
        <v>0.0</v>
      </c>
      <c r="Q107" s="25">
        <v>0.0</v>
      </c>
      <c r="R107" s="26">
        <v>0.0</v>
      </c>
      <c r="S107" s="29">
        <v>0.0</v>
      </c>
      <c r="T107" s="29">
        <v>0.0</v>
      </c>
      <c r="U107" s="30">
        <f t="shared" ref="U107:V107" si="123">SUM(C107+G107+I107+K107+M107+O107+Q107+S107)</f>
        <v>53</v>
      </c>
      <c r="V107" s="31">
        <f t="shared" si="123"/>
        <v>14588517</v>
      </c>
      <c r="W107" s="51">
        <f>U107-'Non Residential-Finish&amp; Imp'!U94</f>
        <v>-11</v>
      </c>
      <c r="X107" s="52">
        <f>W107/'Non Residential-Finish&amp; Imp'!U94</f>
        <v>-0.171875</v>
      </c>
      <c r="Y107" s="53">
        <f>V107-'Non Residential-Finish&amp; Imp'!V94</f>
        <v>-4996907</v>
      </c>
      <c r="Z107" s="52">
        <f>Y107/'Non Residential-Finish&amp; Imp'!V94</f>
        <v>-0.2551339711</v>
      </c>
      <c r="AA107" s="53">
        <f t="shared" si="114"/>
        <v>46006573</v>
      </c>
      <c r="AB107" s="38"/>
      <c r="AC107" s="38"/>
      <c r="AD107" s="38"/>
      <c r="AE107" s="38"/>
      <c r="AF107" s="38"/>
      <c r="AG107" s="38"/>
      <c r="AH107" s="38"/>
      <c r="AI107" s="38"/>
      <c r="AJ107" s="38"/>
      <c r="AK107" s="38"/>
      <c r="AL107" s="38"/>
      <c r="AM107" s="38"/>
      <c r="AN107" s="38"/>
      <c r="AO107" s="38"/>
      <c r="AP107" s="38"/>
      <c r="AQ107" s="38"/>
    </row>
    <row r="108" ht="12.75" customHeight="1">
      <c r="A108" s="23" t="s">
        <v>31</v>
      </c>
      <c r="B108" s="40">
        <v>2012.0</v>
      </c>
      <c r="C108" s="41">
        <f t="shared" ref="C108:D108" si="124">SUM(C96:C107)</f>
        <v>1</v>
      </c>
      <c r="D108" s="42">
        <f t="shared" si="124"/>
        <v>436000</v>
      </c>
      <c r="E108" s="43"/>
      <c r="F108" s="44"/>
      <c r="G108" s="41">
        <f t="shared" ref="G108:W108" si="125">SUM(G96:G107)</f>
        <v>696</v>
      </c>
      <c r="H108" s="42">
        <f t="shared" si="125"/>
        <v>269499665</v>
      </c>
      <c r="I108" s="41">
        <f t="shared" si="125"/>
        <v>103</v>
      </c>
      <c r="J108" s="42">
        <f t="shared" si="125"/>
        <v>47088869</v>
      </c>
      <c r="K108" s="41">
        <f t="shared" si="125"/>
        <v>0</v>
      </c>
      <c r="L108" s="42">
        <f t="shared" si="125"/>
        <v>0</v>
      </c>
      <c r="M108" s="41">
        <f t="shared" si="125"/>
        <v>21</v>
      </c>
      <c r="N108" s="42">
        <f t="shared" si="125"/>
        <v>5731009</v>
      </c>
      <c r="O108" s="41">
        <f t="shared" si="125"/>
        <v>0</v>
      </c>
      <c r="P108" s="42">
        <f t="shared" si="125"/>
        <v>0</v>
      </c>
      <c r="Q108" s="41">
        <f t="shared" si="125"/>
        <v>0</v>
      </c>
      <c r="R108" s="42">
        <f t="shared" si="125"/>
        <v>0</v>
      </c>
      <c r="S108" s="45">
        <f t="shared" si="125"/>
        <v>50</v>
      </c>
      <c r="T108" s="45">
        <f t="shared" si="125"/>
        <v>131476586</v>
      </c>
      <c r="U108" s="46">
        <f t="shared" si="125"/>
        <v>871</v>
      </c>
      <c r="V108" s="47">
        <f t="shared" si="125"/>
        <v>454232129</v>
      </c>
      <c r="W108" s="54">
        <f t="shared" si="125"/>
        <v>-83</v>
      </c>
      <c r="X108" s="55">
        <f>W108/'Non Residential-Finish&amp; Imp'!U95</f>
        <v>-0.08700209644</v>
      </c>
      <c r="Y108" s="56">
        <f>SUM(Y96:Y107)</f>
        <v>46006573</v>
      </c>
      <c r="Z108" s="55">
        <f>Y108/'Non Residential-Finish&amp; Imp'!V95</f>
        <v>0.1126989046</v>
      </c>
      <c r="AA108" s="56">
        <f t="shared" ref="AA108:AA109" si="127">Y108</f>
        <v>46006573</v>
      </c>
      <c r="AB108" s="38"/>
      <c r="AC108" s="38"/>
      <c r="AD108" s="38"/>
      <c r="AE108" s="38"/>
      <c r="AF108" s="38"/>
      <c r="AG108" s="38"/>
      <c r="AH108" s="38"/>
      <c r="AI108" s="38"/>
      <c r="AJ108" s="38"/>
      <c r="AK108" s="38"/>
      <c r="AL108" s="38"/>
      <c r="AM108" s="38"/>
      <c r="AN108" s="38"/>
      <c r="AO108" s="38"/>
      <c r="AP108" s="38"/>
      <c r="AQ108" s="38"/>
    </row>
    <row r="109" ht="12.75" customHeight="1">
      <c r="A109" s="15" t="s">
        <v>19</v>
      </c>
      <c r="B109" s="24">
        <v>2013.0</v>
      </c>
      <c r="C109" s="25">
        <v>0.0</v>
      </c>
      <c r="D109" s="26">
        <v>0.0</v>
      </c>
      <c r="E109" s="27"/>
      <c r="F109" s="28"/>
      <c r="G109" s="25">
        <v>48.0</v>
      </c>
      <c r="H109" s="26">
        <v>3.9706041E7</v>
      </c>
      <c r="I109" s="25">
        <v>9.0</v>
      </c>
      <c r="J109" s="26">
        <v>2182000.0</v>
      </c>
      <c r="K109" s="25">
        <v>0.0</v>
      </c>
      <c r="L109" s="26">
        <v>0.0</v>
      </c>
      <c r="M109" s="25">
        <v>2.0</v>
      </c>
      <c r="N109" s="26">
        <v>2435706.0</v>
      </c>
      <c r="O109" s="25">
        <v>0.0</v>
      </c>
      <c r="P109" s="26">
        <v>0.0</v>
      </c>
      <c r="Q109" s="25">
        <v>0.0</v>
      </c>
      <c r="R109" s="26">
        <v>0.0</v>
      </c>
      <c r="S109" s="29">
        <v>6.0</v>
      </c>
      <c r="T109" s="29">
        <v>7131631.0</v>
      </c>
      <c r="U109" s="30">
        <f t="shared" ref="U109:V109" si="126">SUM(C109+G109+I109+K109+M109+O109+Q109+S109)</f>
        <v>65</v>
      </c>
      <c r="V109" s="31">
        <f t="shared" si="126"/>
        <v>51455378</v>
      </c>
      <c r="W109" s="51">
        <f>U109-'Non Residential-Finish&amp; Imp'!U96</f>
        <v>-1</v>
      </c>
      <c r="X109" s="52">
        <f>W109/'Non Residential-Finish&amp; Imp'!U96</f>
        <v>-0.01515151515</v>
      </c>
      <c r="Y109" s="53">
        <f>V109-'Non Residential-Finish&amp; Imp'!V96</f>
        <v>20123229</v>
      </c>
      <c r="Z109" s="52">
        <f>Y109/'Non Residential-Finish&amp; Imp'!V96</f>
        <v>0.6422549886</v>
      </c>
      <c r="AA109" s="53">
        <f t="shared" si="127"/>
        <v>20123229</v>
      </c>
      <c r="AB109" s="38"/>
      <c r="AC109" s="38"/>
      <c r="AD109" s="38"/>
      <c r="AE109" s="38"/>
      <c r="AF109" s="38"/>
      <c r="AG109" s="38"/>
      <c r="AH109" s="38"/>
      <c r="AI109" s="38"/>
      <c r="AJ109" s="38"/>
      <c r="AK109" s="38"/>
      <c r="AL109" s="38"/>
      <c r="AM109" s="38"/>
      <c r="AN109" s="38"/>
      <c r="AO109" s="38"/>
      <c r="AP109" s="38"/>
      <c r="AQ109" s="38"/>
    </row>
    <row r="110" ht="12.75" customHeight="1">
      <c r="A110" s="15" t="s">
        <v>20</v>
      </c>
      <c r="B110" s="24">
        <v>2013.0</v>
      </c>
      <c r="C110" s="25">
        <v>0.0</v>
      </c>
      <c r="D110" s="26">
        <v>0.0</v>
      </c>
      <c r="E110" s="27"/>
      <c r="F110" s="28"/>
      <c r="G110" s="25">
        <v>50.0</v>
      </c>
      <c r="H110" s="26">
        <v>2.4683058E7</v>
      </c>
      <c r="I110" s="25">
        <v>1.0</v>
      </c>
      <c r="J110" s="26">
        <v>296858.0</v>
      </c>
      <c r="K110" s="25">
        <v>0.0</v>
      </c>
      <c r="L110" s="26">
        <v>0.0</v>
      </c>
      <c r="M110" s="25">
        <v>2.0</v>
      </c>
      <c r="N110" s="26">
        <v>74589.0</v>
      </c>
      <c r="O110" s="25">
        <v>0.0</v>
      </c>
      <c r="P110" s="26">
        <v>0.0</v>
      </c>
      <c r="Q110" s="25">
        <v>0.0</v>
      </c>
      <c r="R110" s="26">
        <v>0.0</v>
      </c>
      <c r="S110" s="29">
        <v>4.0</v>
      </c>
      <c r="T110" s="29">
        <v>1.9695214E7</v>
      </c>
      <c r="U110" s="30">
        <f t="shared" ref="U110:V110" si="128">SUM(C110+G110+I110+K110+M110+O110+Q110+S110)</f>
        <v>57</v>
      </c>
      <c r="V110" s="31">
        <f t="shared" si="128"/>
        <v>44749719</v>
      </c>
      <c r="W110" s="51">
        <f>U110-'Non Residential-Finish&amp; Imp'!U97</f>
        <v>6</v>
      </c>
      <c r="X110" s="52">
        <f>W110/'Non Residential-Finish&amp; Imp'!U97</f>
        <v>0.1176470588</v>
      </c>
      <c r="Y110" s="53">
        <f>V110-'Non Residential-Finish&amp; Imp'!V97</f>
        <v>29204128</v>
      </c>
      <c r="Z110" s="52">
        <f>Y110/'Non Residential-Finish&amp; Imp'!V97</f>
        <v>1.878611627</v>
      </c>
      <c r="AA110" s="53">
        <f t="shared" ref="AA110:AA120" si="130">AA109+Y110</f>
        <v>49327357</v>
      </c>
      <c r="AB110" s="38"/>
      <c r="AC110" s="38"/>
      <c r="AD110" s="38"/>
      <c r="AE110" s="38"/>
      <c r="AF110" s="38"/>
      <c r="AG110" s="38"/>
      <c r="AH110" s="38"/>
      <c r="AI110" s="38"/>
      <c r="AJ110" s="38"/>
      <c r="AK110" s="38"/>
      <c r="AL110" s="38"/>
      <c r="AM110" s="38"/>
      <c r="AN110" s="38"/>
      <c r="AO110" s="38"/>
      <c r="AP110" s="38"/>
      <c r="AQ110" s="38"/>
    </row>
    <row r="111" ht="12.75" customHeight="1">
      <c r="A111" s="15" t="s">
        <v>21</v>
      </c>
      <c r="B111" s="24">
        <v>2013.0</v>
      </c>
      <c r="C111" s="25">
        <v>0.0</v>
      </c>
      <c r="D111" s="26">
        <v>0.0</v>
      </c>
      <c r="E111" s="27"/>
      <c r="F111" s="28"/>
      <c r="G111" s="25">
        <v>44.0</v>
      </c>
      <c r="H111" s="26">
        <v>1.2529282E7</v>
      </c>
      <c r="I111" s="25">
        <v>18.0</v>
      </c>
      <c r="J111" s="26">
        <v>2.7169811E7</v>
      </c>
      <c r="K111" s="25">
        <v>0.0</v>
      </c>
      <c r="L111" s="26">
        <v>0.0</v>
      </c>
      <c r="M111" s="25">
        <v>2.0</v>
      </c>
      <c r="N111" s="26">
        <v>130000.0</v>
      </c>
      <c r="O111" s="25">
        <v>0.0</v>
      </c>
      <c r="P111" s="26">
        <v>0.0</v>
      </c>
      <c r="Q111" s="25">
        <v>0.0</v>
      </c>
      <c r="R111" s="26">
        <v>0.0</v>
      </c>
      <c r="S111" s="29">
        <v>6.0</v>
      </c>
      <c r="T111" s="29">
        <v>4172500.0</v>
      </c>
      <c r="U111" s="30">
        <f t="shared" ref="U111:V111" si="129">SUM(C111+G111+I111+K111+M111+O111+Q111+S111)</f>
        <v>70</v>
      </c>
      <c r="V111" s="31">
        <f t="shared" si="129"/>
        <v>44001593</v>
      </c>
      <c r="W111" s="51">
        <f>U111-'Non Residential-Finish&amp; Imp'!U98</f>
        <v>4</v>
      </c>
      <c r="X111" s="52">
        <f>W111/'Non Residential-Finish&amp; Imp'!U98</f>
        <v>0.06060606061</v>
      </c>
      <c r="Y111" s="53">
        <f>V111-'Non Residential-Finish&amp; Imp'!V98</f>
        <v>10869019</v>
      </c>
      <c r="Z111" s="52">
        <f>Y111/'Non Residential-Finish&amp; Imp'!V98</f>
        <v>0.3280463208</v>
      </c>
      <c r="AA111" s="53">
        <f t="shared" si="130"/>
        <v>60196376</v>
      </c>
      <c r="AB111" s="38"/>
      <c r="AC111" s="38"/>
      <c r="AD111" s="38"/>
      <c r="AE111" s="38"/>
      <c r="AF111" s="38"/>
      <c r="AG111" s="38"/>
      <c r="AH111" s="38"/>
      <c r="AI111" s="38"/>
      <c r="AJ111" s="38"/>
      <c r="AK111" s="38"/>
      <c r="AL111" s="38"/>
      <c r="AM111" s="38"/>
      <c r="AN111" s="38"/>
      <c r="AO111" s="38"/>
      <c r="AP111" s="38"/>
      <c r="AQ111" s="38"/>
    </row>
    <row r="112" ht="12.75" customHeight="1">
      <c r="A112" s="15" t="s">
        <v>22</v>
      </c>
      <c r="B112" s="24">
        <v>2013.0</v>
      </c>
      <c r="C112" s="25">
        <v>0.0</v>
      </c>
      <c r="D112" s="26">
        <v>0.0</v>
      </c>
      <c r="E112" s="27"/>
      <c r="F112" s="28"/>
      <c r="G112" s="25">
        <v>79.0</v>
      </c>
      <c r="H112" s="26">
        <v>5.8011777E7</v>
      </c>
      <c r="I112" s="25">
        <v>14.0</v>
      </c>
      <c r="J112" s="26">
        <v>9739548.0</v>
      </c>
      <c r="K112" s="25">
        <v>0.0</v>
      </c>
      <c r="L112" s="26">
        <v>0.0</v>
      </c>
      <c r="M112" s="25">
        <v>2.0</v>
      </c>
      <c r="N112" s="26">
        <v>48380.0</v>
      </c>
      <c r="O112" s="25">
        <v>0.0</v>
      </c>
      <c r="P112" s="26">
        <v>0.0</v>
      </c>
      <c r="Q112" s="25">
        <v>0.0</v>
      </c>
      <c r="R112" s="26">
        <v>0.0</v>
      </c>
      <c r="S112" s="29">
        <v>6.0</v>
      </c>
      <c r="T112" s="29">
        <v>3.2625366E7</v>
      </c>
      <c r="U112" s="30">
        <f t="shared" ref="U112:V112" si="131">SUM(C112+G112+I112+K112+M112+O112+Q112+S112)</f>
        <v>101</v>
      </c>
      <c r="V112" s="31">
        <f t="shared" si="131"/>
        <v>100425071</v>
      </c>
      <c r="W112" s="51">
        <f>U112-'Non Residential-Finish&amp; Imp'!U99</f>
        <v>14</v>
      </c>
      <c r="X112" s="52">
        <f>W112/'Non Residential-Finish&amp; Imp'!U99</f>
        <v>0.1609195402</v>
      </c>
      <c r="Y112" s="53">
        <f>V112-'Non Residential-Finish&amp; Imp'!V99</f>
        <v>85692680</v>
      </c>
      <c r="Z112" s="52">
        <f>Y112/'Non Residential-Finish&amp; Imp'!V99</f>
        <v>5.816617275</v>
      </c>
      <c r="AA112" s="53">
        <f t="shared" si="130"/>
        <v>145889056</v>
      </c>
      <c r="AB112" s="38"/>
      <c r="AC112" s="38"/>
      <c r="AD112" s="38"/>
      <c r="AE112" s="38"/>
      <c r="AF112" s="38"/>
      <c r="AG112" s="38"/>
      <c r="AH112" s="38"/>
      <c r="AI112" s="38"/>
      <c r="AJ112" s="38"/>
      <c r="AK112" s="38"/>
      <c r="AL112" s="38"/>
      <c r="AM112" s="38"/>
      <c r="AN112" s="38"/>
      <c r="AO112" s="38"/>
      <c r="AP112" s="38"/>
      <c r="AQ112" s="38"/>
    </row>
    <row r="113" ht="12.75" customHeight="1">
      <c r="A113" s="15" t="s">
        <v>23</v>
      </c>
      <c r="B113" s="24">
        <v>2013.0</v>
      </c>
      <c r="C113" s="25">
        <v>0.0</v>
      </c>
      <c r="D113" s="26">
        <v>0.0</v>
      </c>
      <c r="E113" s="27"/>
      <c r="F113" s="28"/>
      <c r="G113" s="25">
        <v>54.0</v>
      </c>
      <c r="H113" s="26">
        <v>2.0054663E7</v>
      </c>
      <c r="I113" s="25">
        <v>7.0</v>
      </c>
      <c r="J113" s="26">
        <v>8.7184987E7</v>
      </c>
      <c r="K113" s="25">
        <v>0.0</v>
      </c>
      <c r="L113" s="26">
        <v>0.0</v>
      </c>
      <c r="M113" s="25">
        <v>0.0</v>
      </c>
      <c r="N113" s="26">
        <v>0.0</v>
      </c>
      <c r="O113" s="25">
        <v>0.0</v>
      </c>
      <c r="P113" s="26">
        <v>0.0</v>
      </c>
      <c r="Q113" s="25">
        <v>0.0</v>
      </c>
      <c r="R113" s="26">
        <v>0.0</v>
      </c>
      <c r="S113" s="29">
        <v>3.0</v>
      </c>
      <c r="T113" s="29">
        <v>4.7166305E7</v>
      </c>
      <c r="U113" s="30">
        <f t="shared" ref="U113:V113" si="132">SUM(C113+G113+I113+K113+M113+O113+Q113+S113)</f>
        <v>64</v>
      </c>
      <c r="V113" s="31">
        <f t="shared" si="132"/>
        <v>154405955</v>
      </c>
      <c r="W113" s="51">
        <f>U113-'Non Residential-Finish&amp; Imp'!U100</f>
        <v>-62</v>
      </c>
      <c r="X113" s="52">
        <f>W113/'Non Residential-Finish&amp; Imp'!U100</f>
        <v>-0.4920634921</v>
      </c>
      <c r="Y113" s="53">
        <f>V113-'Non Residential-Finish&amp; Imp'!V100</f>
        <v>91476341</v>
      </c>
      <c r="Z113" s="52">
        <f>Y113/'Non Residential-Finish&amp; Imp'!V100</f>
        <v>1.453629463</v>
      </c>
      <c r="AA113" s="53">
        <f t="shared" si="130"/>
        <v>237365397</v>
      </c>
      <c r="AB113" s="38"/>
      <c r="AC113" s="38"/>
      <c r="AD113" s="38"/>
      <c r="AE113" s="38"/>
      <c r="AF113" s="38"/>
      <c r="AG113" s="38"/>
      <c r="AH113" s="38"/>
      <c r="AI113" s="38"/>
      <c r="AJ113" s="38"/>
      <c r="AK113" s="38"/>
      <c r="AL113" s="38"/>
      <c r="AM113" s="38"/>
      <c r="AN113" s="38"/>
      <c r="AO113" s="38"/>
      <c r="AP113" s="38"/>
      <c r="AQ113" s="38"/>
    </row>
    <row r="114" ht="12.75" customHeight="1">
      <c r="A114" s="15" t="s">
        <v>32</v>
      </c>
      <c r="B114" s="24">
        <v>2013.0</v>
      </c>
      <c r="C114" s="25">
        <v>0.0</v>
      </c>
      <c r="D114" s="26">
        <v>0.0</v>
      </c>
      <c r="E114" s="27"/>
      <c r="F114" s="28"/>
      <c r="G114" s="25">
        <v>73.0</v>
      </c>
      <c r="H114" s="26">
        <v>3.8184815E7</v>
      </c>
      <c r="I114" s="25">
        <v>10.0</v>
      </c>
      <c r="J114" s="26">
        <v>4376947.0</v>
      </c>
      <c r="K114" s="25">
        <v>0.0</v>
      </c>
      <c r="L114" s="26">
        <v>0.0</v>
      </c>
      <c r="M114" s="25">
        <v>1.0</v>
      </c>
      <c r="N114" s="26">
        <v>158760.0</v>
      </c>
      <c r="O114" s="25">
        <v>0.0</v>
      </c>
      <c r="P114" s="26">
        <v>0.0</v>
      </c>
      <c r="Q114" s="25">
        <v>0.0</v>
      </c>
      <c r="R114" s="26">
        <v>0.0</v>
      </c>
      <c r="S114" s="29">
        <v>6.0</v>
      </c>
      <c r="T114" s="29">
        <v>1587272.0</v>
      </c>
      <c r="U114" s="30">
        <f t="shared" ref="U114:V114" si="133">SUM(C114+G114+I114+K114+M114+O114+Q114+S114)</f>
        <v>90</v>
      </c>
      <c r="V114" s="31">
        <f t="shared" si="133"/>
        <v>44307794</v>
      </c>
      <c r="W114" s="51">
        <f>U114-'Non Residential-Finish&amp; Imp'!U101</f>
        <v>9</v>
      </c>
      <c r="X114" s="52">
        <f>W114/'Non Residential-Finish&amp; Imp'!U101</f>
        <v>0.1111111111</v>
      </c>
      <c r="Y114" s="53">
        <f>V114-'Non Residential-Finish&amp; Imp'!V101</f>
        <v>-54149866</v>
      </c>
      <c r="Z114" s="52">
        <f>Y114/'Non Residential-Finish&amp; Imp'!V101</f>
        <v>-0.5499812407</v>
      </c>
      <c r="AA114" s="53">
        <f t="shared" si="130"/>
        <v>183215531</v>
      </c>
      <c r="AB114" s="38"/>
      <c r="AC114" s="38"/>
      <c r="AD114" s="38"/>
      <c r="AE114" s="38"/>
      <c r="AF114" s="38"/>
      <c r="AG114" s="38"/>
      <c r="AH114" s="38"/>
      <c r="AI114" s="38"/>
      <c r="AJ114" s="38"/>
      <c r="AK114" s="38"/>
      <c r="AL114" s="38"/>
      <c r="AM114" s="38"/>
      <c r="AN114" s="38"/>
      <c r="AO114" s="38"/>
      <c r="AP114" s="38"/>
      <c r="AQ114" s="38"/>
    </row>
    <row r="115" ht="12.75" customHeight="1">
      <c r="A115" s="15" t="s">
        <v>25</v>
      </c>
      <c r="B115" s="24">
        <v>2013.0</v>
      </c>
      <c r="C115" s="25">
        <v>0.0</v>
      </c>
      <c r="D115" s="26">
        <v>0.0</v>
      </c>
      <c r="E115" s="27"/>
      <c r="F115" s="28"/>
      <c r="G115" s="25">
        <v>48.0</v>
      </c>
      <c r="H115" s="26">
        <v>7655148.0</v>
      </c>
      <c r="I115" s="25">
        <v>10.0</v>
      </c>
      <c r="J115" s="26">
        <v>2199817.0</v>
      </c>
      <c r="K115" s="25">
        <v>0.0</v>
      </c>
      <c r="L115" s="26">
        <v>0.0</v>
      </c>
      <c r="M115" s="25">
        <v>1.0</v>
      </c>
      <c r="N115" s="26">
        <v>541800.0</v>
      </c>
      <c r="O115" s="25">
        <v>0.0</v>
      </c>
      <c r="P115" s="26">
        <v>0.0</v>
      </c>
      <c r="Q115" s="25">
        <v>0.0</v>
      </c>
      <c r="R115" s="26">
        <v>0.0</v>
      </c>
      <c r="S115" s="29">
        <v>3.0</v>
      </c>
      <c r="T115" s="29">
        <v>1.4208954E7</v>
      </c>
      <c r="U115" s="30">
        <f t="shared" ref="U115:V115" si="134">SUM(C115+G115+I115+K115+M115+O115+Q115+S115)</f>
        <v>62</v>
      </c>
      <c r="V115" s="31">
        <f t="shared" si="134"/>
        <v>24605719</v>
      </c>
      <c r="W115" s="51">
        <f>U115-'Non Residential-Finish&amp; Imp'!U102</f>
        <v>-18</v>
      </c>
      <c r="X115" s="52">
        <f>W115/'Non Residential-Finish&amp; Imp'!U102</f>
        <v>-0.225</v>
      </c>
      <c r="Y115" s="53">
        <f>V115-'Non Residential-Finish&amp; Imp'!V102</f>
        <v>-18373457</v>
      </c>
      <c r="Z115" s="52">
        <f>Y115/'Non Residential-Finish&amp; Imp'!V102</f>
        <v>-0.4274967254</v>
      </c>
      <c r="AA115" s="53">
        <f t="shared" si="130"/>
        <v>164842074</v>
      </c>
      <c r="AB115" s="38"/>
      <c r="AC115" s="38"/>
      <c r="AD115" s="38"/>
      <c r="AE115" s="38"/>
      <c r="AF115" s="38"/>
      <c r="AG115" s="38"/>
      <c r="AH115" s="38"/>
      <c r="AI115" s="38"/>
      <c r="AJ115" s="38"/>
      <c r="AK115" s="38"/>
      <c r="AL115" s="38"/>
      <c r="AM115" s="38"/>
      <c r="AN115" s="38"/>
      <c r="AO115" s="38"/>
      <c r="AP115" s="38"/>
      <c r="AQ115" s="38"/>
    </row>
    <row r="116" ht="12.75" customHeight="1">
      <c r="A116" s="15" t="s">
        <v>26</v>
      </c>
      <c r="B116" s="24">
        <v>2013.0</v>
      </c>
      <c r="C116" s="25">
        <v>0.0</v>
      </c>
      <c r="D116" s="26">
        <v>0.0</v>
      </c>
      <c r="E116" s="27"/>
      <c r="F116" s="28"/>
      <c r="G116" s="25">
        <v>63.0</v>
      </c>
      <c r="H116" s="26">
        <v>1.2512897E7</v>
      </c>
      <c r="I116" s="25">
        <v>13.0</v>
      </c>
      <c r="J116" s="26">
        <v>3.863013E7</v>
      </c>
      <c r="K116" s="25">
        <v>0.0</v>
      </c>
      <c r="L116" s="26">
        <v>0.0</v>
      </c>
      <c r="M116" s="25">
        <v>4.0</v>
      </c>
      <c r="N116" s="26">
        <v>3354120.0</v>
      </c>
      <c r="O116" s="25">
        <v>0.0</v>
      </c>
      <c r="P116" s="26">
        <v>0.0</v>
      </c>
      <c r="Q116" s="25">
        <v>0.0</v>
      </c>
      <c r="R116" s="26">
        <v>0.0</v>
      </c>
      <c r="S116" s="29">
        <v>7.0</v>
      </c>
      <c r="T116" s="29">
        <v>1640666.0</v>
      </c>
      <c r="U116" s="30">
        <f t="shared" ref="U116:V116" si="135">SUM(C116+G116+I116+K116+M116+O116+Q116+S116)</f>
        <v>87</v>
      </c>
      <c r="V116" s="31">
        <f t="shared" si="135"/>
        <v>56137813</v>
      </c>
      <c r="W116" s="51">
        <f>U116-'Non Residential-Finish&amp; Imp'!U103</f>
        <v>12</v>
      </c>
      <c r="X116" s="52">
        <f>W116/'Non Residential-Finish&amp; Imp'!U103</f>
        <v>0.16</v>
      </c>
      <c r="Y116" s="53">
        <f>V116-'Non Residential-Finish&amp; Imp'!V103</f>
        <v>39014417</v>
      </c>
      <c r="Z116" s="52">
        <f>Y116/'Non Residential-Finish&amp; Imp'!V103</f>
        <v>2.278427539</v>
      </c>
      <c r="AA116" s="53">
        <f t="shared" si="130"/>
        <v>203856491</v>
      </c>
      <c r="AB116" s="38"/>
      <c r="AC116" s="38"/>
      <c r="AD116" s="38"/>
      <c r="AE116" s="38"/>
      <c r="AF116" s="38"/>
      <c r="AG116" s="38"/>
      <c r="AH116" s="38"/>
      <c r="AI116" s="38"/>
      <c r="AJ116" s="38"/>
      <c r="AK116" s="38"/>
      <c r="AL116" s="38"/>
      <c r="AM116" s="38"/>
      <c r="AN116" s="38"/>
      <c r="AO116" s="38"/>
      <c r="AP116" s="38"/>
      <c r="AQ116" s="38"/>
    </row>
    <row r="117" ht="12.75" customHeight="1">
      <c r="A117" s="15" t="s">
        <v>27</v>
      </c>
      <c r="B117" s="24">
        <v>2013.0</v>
      </c>
      <c r="C117" s="25">
        <v>0.0</v>
      </c>
      <c r="D117" s="26">
        <v>0.0</v>
      </c>
      <c r="E117" s="27"/>
      <c r="F117" s="28"/>
      <c r="G117" s="25">
        <v>39.0</v>
      </c>
      <c r="H117" s="26">
        <v>9020862.0</v>
      </c>
      <c r="I117" s="25">
        <v>23.0</v>
      </c>
      <c r="J117" s="26">
        <v>5597604.0</v>
      </c>
      <c r="K117" s="25">
        <v>0.0</v>
      </c>
      <c r="L117" s="26">
        <v>0.0</v>
      </c>
      <c r="M117" s="25">
        <v>2.0</v>
      </c>
      <c r="N117" s="26">
        <v>402394.0</v>
      </c>
      <c r="O117" s="25">
        <v>0.0</v>
      </c>
      <c r="P117" s="26">
        <v>0.0</v>
      </c>
      <c r="Q117" s="25">
        <v>0.0</v>
      </c>
      <c r="R117" s="26">
        <v>0.0</v>
      </c>
      <c r="S117" s="29">
        <v>11.0</v>
      </c>
      <c r="T117" s="29">
        <v>6.0772075E7</v>
      </c>
      <c r="U117" s="30">
        <f t="shared" ref="U117:V117" si="136">SUM(C117+G117+I117+K117+M117+O117+Q117+S117)</f>
        <v>75</v>
      </c>
      <c r="V117" s="31">
        <f t="shared" si="136"/>
        <v>75792935</v>
      </c>
      <c r="W117" s="51">
        <f>U117-'Non Residential-Finish&amp; Imp'!U104</f>
        <v>6</v>
      </c>
      <c r="X117" s="52">
        <f>W117/'Non Residential-Finish&amp; Imp'!U104</f>
        <v>0.08695652174</v>
      </c>
      <c r="Y117" s="53">
        <f>V117-'Non Residential-Finish&amp; Imp'!V104</f>
        <v>27643508</v>
      </c>
      <c r="Z117" s="52">
        <f>Y117/'Non Residential-Finish&amp; Imp'!V104</f>
        <v>0.5741191479</v>
      </c>
      <c r="AA117" s="53">
        <f t="shared" si="130"/>
        <v>231499999</v>
      </c>
      <c r="AB117" s="38"/>
      <c r="AC117" s="38"/>
      <c r="AD117" s="38"/>
      <c r="AE117" s="38"/>
      <c r="AF117" s="38"/>
      <c r="AG117" s="38"/>
      <c r="AH117" s="38"/>
      <c r="AI117" s="38"/>
      <c r="AJ117" s="38"/>
      <c r="AK117" s="38"/>
      <c r="AL117" s="38"/>
      <c r="AM117" s="38"/>
      <c r="AN117" s="38"/>
      <c r="AO117" s="38"/>
      <c r="AP117" s="38"/>
      <c r="AQ117" s="38"/>
    </row>
    <row r="118" ht="12.75" customHeight="1">
      <c r="A118" s="15" t="s">
        <v>28</v>
      </c>
      <c r="B118" s="24">
        <v>2013.0</v>
      </c>
      <c r="C118" s="25">
        <v>0.0</v>
      </c>
      <c r="D118" s="26">
        <v>0.0</v>
      </c>
      <c r="E118" s="27"/>
      <c r="F118" s="28"/>
      <c r="G118" s="25">
        <v>49.0</v>
      </c>
      <c r="H118" s="26">
        <v>2.7573164E7</v>
      </c>
      <c r="I118" s="25">
        <v>17.0</v>
      </c>
      <c r="J118" s="26">
        <v>1747581.0</v>
      </c>
      <c r="K118" s="25">
        <v>0.0</v>
      </c>
      <c r="L118" s="26">
        <v>0.0</v>
      </c>
      <c r="M118" s="25">
        <v>3.0</v>
      </c>
      <c r="N118" s="26">
        <v>733906.0</v>
      </c>
      <c r="O118" s="25">
        <v>0.0</v>
      </c>
      <c r="P118" s="26">
        <v>0.0</v>
      </c>
      <c r="Q118" s="25">
        <v>0.0</v>
      </c>
      <c r="R118" s="26">
        <v>0.0</v>
      </c>
      <c r="S118" s="29">
        <v>5.0</v>
      </c>
      <c r="T118" s="29">
        <v>891234.0</v>
      </c>
      <c r="U118" s="30">
        <f t="shared" ref="U118:V118" si="137">SUM(C118+G118+I118+K118+M118+O118+Q118+S118)</f>
        <v>74</v>
      </c>
      <c r="V118" s="31">
        <f t="shared" si="137"/>
        <v>30945885</v>
      </c>
      <c r="W118" s="51">
        <f>U118-'Non Residential-Finish&amp; Imp'!U105</f>
        <v>16</v>
      </c>
      <c r="X118" s="52">
        <f>W118/'Non Residential-Finish&amp; Imp'!U105</f>
        <v>0.275862069</v>
      </c>
      <c r="Y118" s="53">
        <f>V118-'Non Residential-Finish&amp; Imp'!V105</f>
        <v>-26499204</v>
      </c>
      <c r="Z118" s="52">
        <f>Y118/'Non Residential-Finish&amp; Imp'!V105</f>
        <v>-0.4612962476</v>
      </c>
      <c r="AA118" s="53">
        <f t="shared" si="130"/>
        <v>205000795</v>
      </c>
      <c r="AB118" s="38"/>
      <c r="AC118" s="38"/>
      <c r="AD118" s="38"/>
      <c r="AE118" s="38"/>
      <c r="AF118" s="38"/>
      <c r="AG118" s="38"/>
      <c r="AH118" s="38"/>
      <c r="AI118" s="38"/>
      <c r="AJ118" s="38"/>
      <c r="AK118" s="38"/>
      <c r="AL118" s="38"/>
      <c r="AM118" s="38"/>
      <c r="AN118" s="38"/>
      <c r="AO118" s="38"/>
      <c r="AP118" s="38"/>
      <c r="AQ118" s="38"/>
    </row>
    <row r="119" ht="12.75" customHeight="1">
      <c r="A119" s="15" t="s">
        <v>29</v>
      </c>
      <c r="B119" s="24">
        <v>2013.0</v>
      </c>
      <c r="C119" s="25">
        <v>0.0</v>
      </c>
      <c r="D119" s="26">
        <v>0.0</v>
      </c>
      <c r="E119" s="27"/>
      <c r="F119" s="28"/>
      <c r="G119" s="25">
        <v>38.0</v>
      </c>
      <c r="H119" s="26">
        <v>7776720.0</v>
      </c>
      <c r="I119" s="25">
        <v>13.0</v>
      </c>
      <c r="J119" s="26">
        <v>1.1382023E7</v>
      </c>
      <c r="K119" s="25">
        <v>0.0</v>
      </c>
      <c r="L119" s="26">
        <v>0.0</v>
      </c>
      <c r="M119" s="25">
        <v>2.0</v>
      </c>
      <c r="N119" s="26">
        <v>403200.0</v>
      </c>
      <c r="O119" s="25">
        <v>0.0</v>
      </c>
      <c r="P119" s="26">
        <v>0.0</v>
      </c>
      <c r="Q119" s="25">
        <v>0.0</v>
      </c>
      <c r="R119" s="26">
        <v>0.0</v>
      </c>
      <c r="S119" s="29">
        <v>3.0</v>
      </c>
      <c r="T119" s="29">
        <v>293660.0</v>
      </c>
      <c r="U119" s="30">
        <f t="shared" ref="U119:V119" si="138">SUM(C119+G119+I119+K119+M119+O119+Q119+S119)</f>
        <v>56</v>
      </c>
      <c r="V119" s="31">
        <f t="shared" si="138"/>
        <v>19855603</v>
      </c>
      <c r="W119" s="51">
        <f>U119-'Non Residential-Finish&amp; Imp'!U106</f>
        <v>-3</v>
      </c>
      <c r="X119" s="52">
        <f>W119/'Non Residential-Finish&amp; Imp'!U106</f>
        <v>-0.05084745763</v>
      </c>
      <c r="Y119" s="53">
        <f>V119-'Non Residential-Finish&amp; Imp'!V106</f>
        <v>2039058</v>
      </c>
      <c r="Z119" s="52">
        <f>Y119/'Non Residential-Finish&amp; Imp'!V106</f>
        <v>0.114447442</v>
      </c>
      <c r="AA119" s="53">
        <f t="shared" si="130"/>
        <v>207039853</v>
      </c>
      <c r="AB119" s="38"/>
      <c r="AC119" s="38"/>
      <c r="AD119" s="38"/>
      <c r="AE119" s="38"/>
      <c r="AF119" s="38"/>
      <c r="AG119" s="38"/>
      <c r="AH119" s="38"/>
      <c r="AI119" s="38"/>
      <c r="AJ119" s="38"/>
      <c r="AK119" s="38"/>
      <c r="AL119" s="38"/>
      <c r="AM119" s="38"/>
      <c r="AN119" s="38"/>
      <c r="AO119" s="38"/>
      <c r="AP119" s="38"/>
      <c r="AQ119" s="38"/>
    </row>
    <row r="120" ht="12.75" customHeight="1">
      <c r="A120" s="15" t="s">
        <v>30</v>
      </c>
      <c r="B120" s="24">
        <v>2013.0</v>
      </c>
      <c r="C120" s="25">
        <v>0.0</v>
      </c>
      <c r="D120" s="26">
        <v>0.0</v>
      </c>
      <c r="E120" s="27"/>
      <c r="F120" s="28"/>
      <c r="G120" s="25">
        <v>62.0</v>
      </c>
      <c r="H120" s="26">
        <v>2.1174769E7</v>
      </c>
      <c r="I120" s="25">
        <v>10.0</v>
      </c>
      <c r="J120" s="26">
        <v>1233684.0</v>
      </c>
      <c r="K120" s="25">
        <v>0.0</v>
      </c>
      <c r="L120" s="26">
        <v>0.0</v>
      </c>
      <c r="M120" s="25">
        <v>0.0</v>
      </c>
      <c r="N120" s="26">
        <v>0.0</v>
      </c>
      <c r="O120" s="25">
        <v>0.0</v>
      </c>
      <c r="P120" s="26">
        <v>0.0</v>
      </c>
      <c r="Q120" s="25">
        <v>0.0</v>
      </c>
      <c r="R120" s="26">
        <v>0.0</v>
      </c>
      <c r="S120" s="29">
        <v>2.0</v>
      </c>
      <c r="T120" s="29">
        <v>126000.0</v>
      </c>
      <c r="U120" s="30">
        <f t="shared" ref="U120:V120" si="139">SUM(C120+G120+I120+K120+M120+O120+Q120+S120)</f>
        <v>74</v>
      </c>
      <c r="V120" s="31">
        <f t="shared" si="139"/>
        <v>22534453</v>
      </c>
      <c r="W120" s="51">
        <f>U120-'Non Residential-Finish&amp; Imp'!U107</f>
        <v>21</v>
      </c>
      <c r="X120" s="52">
        <f>W120/'Non Residential-Finish&amp; Imp'!U107</f>
        <v>0.3962264151</v>
      </c>
      <c r="Y120" s="53">
        <f>V120-'Non Residential-Finish&amp; Imp'!V107</f>
        <v>7945936</v>
      </c>
      <c r="Z120" s="52">
        <f>Y120/'Non Residential-Finish&amp; Imp'!V107</f>
        <v>0.5446705789</v>
      </c>
      <c r="AA120" s="53">
        <f t="shared" si="130"/>
        <v>214985789</v>
      </c>
      <c r="AB120" s="38"/>
      <c r="AC120" s="38"/>
      <c r="AD120" s="38"/>
      <c r="AE120" s="38"/>
      <c r="AF120" s="38"/>
      <c r="AG120" s="38"/>
      <c r="AH120" s="38"/>
      <c r="AI120" s="38"/>
      <c r="AJ120" s="38"/>
      <c r="AK120" s="38"/>
      <c r="AL120" s="38"/>
      <c r="AM120" s="38"/>
      <c r="AN120" s="38"/>
      <c r="AO120" s="38"/>
      <c r="AP120" s="38"/>
      <c r="AQ120" s="38"/>
    </row>
    <row r="121" ht="12.75" customHeight="1">
      <c r="A121" s="23" t="s">
        <v>31</v>
      </c>
      <c r="B121" s="40">
        <v>2013.0</v>
      </c>
      <c r="C121" s="41">
        <f t="shared" ref="C121:D121" si="140">SUM(C109:C120)</f>
        <v>0</v>
      </c>
      <c r="D121" s="42">
        <f t="shared" si="140"/>
        <v>0</v>
      </c>
      <c r="E121" s="43"/>
      <c r="F121" s="44"/>
      <c r="G121" s="41">
        <f t="shared" ref="G121:W121" si="141">SUM(G109:G120)</f>
        <v>647</v>
      </c>
      <c r="H121" s="42">
        <f t="shared" si="141"/>
        <v>278883196</v>
      </c>
      <c r="I121" s="41">
        <f t="shared" si="141"/>
        <v>145</v>
      </c>
      <c r="J121" s="42">
        <f t="shared" si="141"/>
        <v>191740990</v>
      </c>
      <c r="K121" s="41">
        <f t="shared" si="141"/>
        <v>0</v>
      </c>
      <c r="L121" s="42">
        <f t="shared" si="141"/>
        <v>0</v>
      </c>
      <c r="M121" s="41">
        <f t="shared" si="141"/>
        <v>21</v>
      </c>
      <c r="N121" s="42">
        <f t="shared" si="141"/>
        <v>8282855</v>
      </c>
      <c r="O121" s="41">
        <f t="shared" si="141"/>
        <v>0</v>
      </c>
      <c r="P121" s="42">
        <f t="shared" si="141"/>
        <v>0</v>
      </c>
      <c r="Q121" s="41">
        <f t="shared" si="141"/>
        <v>0</v>
      </c>
      <c r="R121" s="42">
        <f t="shared" si="141"/>
        <v>0</v>
      </c>
      <c r="S121" s="45">
        <f t="shared" si="141"/>
        <v>62</v>
      </c>
      <c r="T121" s="45">
        <f t="shared" si="141"/>
        <v>190310877</v>
      </c>
      <c r="U121" s="46">
        <f t="shared" si="141"/>
        <v>875</v>
      </c>
      <c r="V121" s="47">
        <f t="shared" si="141"/>
        <v>669217918</v>
      </c>
      <c r="W121" s="54">
        <f t="shared" si="141"/>
        <v>4</v>
      </c>
      <c r="X121" s="55">
        <f>W121/'Non Residential-Finish&amp; Imp'!U108</f>
        <v>0.004592422503</v>
      </c>
      <c r="Y121" s="56">
        <f>SUM(Y109:Y120)</f>
        <v>214985789</v>
      </c>
      <c r="Z121" s="55">
        <f>Y121/'Non Residential-Finish&amp; Imp'!V108</f>
        <v>0.4732949857</v>
      </c>
      <c r="AA121" s="56">
        <f t="shared" ref="AA121:AA122" si="143">Y121</f>
        <v>214985789</v>
      </c>
      <c r="AB121" s="38"/>
      <c r="AC121" s="15" t="s">
        <v>19</v>
      </c>
      <c r="AD121" s="15" t="s">
        <v>20</v>
      </c>
      <c r="AE121" s="15" t="s">
        <v>21</v>
      </c>
      <c r="AF121" s="15" t="s">
        <v>22</v>
      </c>
      <c r="AG121" s="15" t="s">
        <v>23</v>
      </c>
      <c r="AH121" s="15" t="s">
        <v>32</v>
      </c>
      <c r="AI121" s="15" t="s">
        <v>25</v>
      </c>
      <c r="AJ121" s="15" t="s">
        <v>26</v>
      </c>
      <c r="AK121" s="15" t="s">
        <v>27</v>
      </c>
      <c r="AL121" s="15" t="s">
        <v>28</v>
      </c>
      <c r="AM121" s="15" t="s">
        <v>29</v>
      </c>
      <c r="AN121" s="15" t="s">
        <v>30</v>
      </c>
      <c r="AO121" s="38"/>
      <c r="AP121" s="38"/>
      <c r="AQ121" s="38"/>
    </row>
    <row r="122" ht="12.75" customHeight="1">
      <c r="A122" s="15" t="s">
        <v>19</v>
      </c>
      <c r="B122" s="24">
        <v>2014.0</v>
      </c>
      <c r="C122" s="25">
        <v>0.0</v>
      </c>
      <c r="D122" s="26">
        <v>0.0</v>
      </c>
      <c r="E122" s="27"/>
      <c r="F122" s="28"/>
      <c r="G122" s="25">
        <v>53.0</v>
      </c>
      <c r="H122" s="26">
        <v>1.8996699E7</v>
      </c>
      <c r="I122" s="25">
        <v>14.0</v>
      </c>
      <c r="J122" s="26">
        <v>3.50379E7</v>
      </c>
      <c r="K122" s="25">
        <v>0.0</v>
      </c>
      <c r="L122" s="26">
        <v>0.0</v>
      </c>
      <c r="M122" s="25">
        <v>0.0</v>
      </c>
      <c r="N122" s="26">
        <v>0.0</v>
      </c>
      <c r="O122" s="25">
        <v>0.0</v>
      </c>
      <c r="P122" s="26">
        <v>0.0</v>
      </c>
      <c r="Q122" s="25">
        <v>0.0</v>
      </c>
      <c r="R122" s="26">
        <v>0.0</v>
      </c>
      <c r="S122" s="29">
        <v>8.0</v>
      </c>
      <c r="T122" s="29">
        <v>888600.0</v>
      </c>
      <c r="U122" s="30">
        <f t="shared" ref="U122:V122" si="142">SUM(C122+G122+I122+K122+M122+O122+Q122+S122)</f>
        <v>75</v>
      </c>
      <c r="V122" s="31">
        <f t="shared" si="142"/>
        <v>54923199</v>
      </c>
      <c r="W122" s="51">
        <f>U122-'Non Residential-Finish&amp; Imp'!U109</f>
        <v>10</v>
      </c>
      <c r="X122" s="52">
        <f>W122/'Non Residential-Finish&amp; Imp'!U109</f>
        <v>0.1538461538</v>
      </c>
      <c r="Y122" s="53">
        <f>V122-'Non Residential-Finish&amp; Imp'!V109</f>
        <v>3467821</v>
      </c>
      <c r="Z122" s="52">
        <f>Y122/'Non Residential-Finish&amp; Imp'!V109</f>
        <v>0.06739472403</v>
      </c>
      <c r="AA122" s="53">
        <f t="shared" si="143"/>
        <v>3467821</v>
      </c>
      <c r="AB122" s="38"/>
      <c r="AC122" s="37">
        <f t="array" ref="AC122:AN123">TRANSPOSE(U122:V133)</f>
        <v>75</v>
      </c>
      <c r="AD122" s="37">
        <v>53.0</v>
      </c>
      <c r="AE122" s="37">
        <v>116.0</v>
      </c>
      <c r="AF122" s="37">
        <v>82.0</v>
      </c>
      <c r="AG122" s="37">
        <v>75.0</v>
      </c>
      <c r="AH122" s="37">
        <v>88.0</v>
      </c>
      <c r="AI122" s="37">
        <v>75.0</v>
      </c>
      <c r="AJ122" s="37">
        <v>41.0</v>
      </c>
      <c r="AK122" s="37">
        <v>68.0</v>
      </c>
      <c r="AL122" s="37">
        <v>96.0</v>
      </c>
      <c r="AM122" s="37">
        <v>68.0</v>
      </c>
      <c r="AN122" s="37">
        <v>92.0</v>
      </c>
      <c r="AO122" s="38"/>
      <c r="AP122" s="38"/>
      <c r="AQ122" s="38"/>
    </row>
    <row r="123" ht="12.75" customHeight="1">
      <c r="A123" s="15" t="s">
        <v>20</v>
      </c>
      <c r="B123" s="24">
        <v>2014.0</v>
      </c>
      <c r="C123" s="25">
        <v>0.0</v>
      </c>
      <c r="D123" s="26">
        <v>0.0</v>
      </c>
      <c r="E123" s="27"/>
      <c r="F123" s="28"/>
      <c r="G123" s="25">
        <v>38.0</v>
      </c>
      <c r="H123" s="26">
        <v>1.0379251E7</v>
      </c>
      <c r="I123" s="25">
        <v>13.0</v>
      </c>
      <c r="J123" s="26">
        <v>3231036.0</v>
      </c>
      <c r="K123" s="25">
        <v>0.0</v>
      </c>
      <c r="L123" s="26">
        <v>0.0</v>
      </c>
      <c r="M123" s="25">
        <v>0.0</v>
      </c>
      <c r="N123" s="26">
        <v>0.0</v>
      </c>
      <c r="O123" s="25">
        <v>0.0</v>
      </c>
      <c r="P123" s="26">
        <v>0.0</v>
      </c>
      <c r="Q123" s="25">
        <v>0.0</v>
      </c>
      <c r="R123" s="26">
        <v>0.0</v>
      </c>
      <c r="S123" s="29">
        <v>2.0</v>
      </c>
      <c r="T123" s="29">
        <v>29000.0</v>
      </c>
      <c r="U123" s="30">
        <f t="shared" ref="U123:V123" si="144">SUM(C123+G123+I123+K123+M123+O123+Q123+S123)</f>
        <v>53</v>
      </c>
      <c r="V123" s="31">
        <f t="shared" si="144"/>
        <v>13639287</v>
      </c>
      <c r="W123" s="51">
        <f>U123-'Non Residential-Finish&amp; Imp'!U110</f>
        <v>-4</v>
      </c>
      <c r="X123" s="52">
        <f>W123/'Non Residential-Finish&amp; Imp'!U110</f>
        <v>-0.0701754386</v>
      </c>
      <c r="Y123" s="53">
        <f>V123-'Non Residential-Finish&amp; Imp'!V110</f>
        <v>-31110432</v>
      </c>
      <c r="Z123" s="52">
        <f>Y123/'Non Residential-Finish&amp; Imp'!V110</f>
        <v>-0.6952095498</v>
      </c>
      <c r="AA123" s="53">
        <f t="shared" ref="AA123:AA133" si="146">AA122+Y123</f>
        <v>-27642611</v>
      </c>
      <c r="AB123" s="38"/>
      <c r="AC123" s="37">
        <v>5.4923199E7</v>
      </c>
      <c r="AD123" s="37">
        <v>1.3639287E7</v>
      </c>
      <c r="AE123" s="37">
        <v>3.3935538E7</v>
      </c>
      <c r="AF123" s="37">
        <v>5.2565918E7</v>
      </c>
      <c r="AG123" s="37">
        <v>2.7272605E7</v>
      </c>
      <c r="AH123" s="37">
        <v>4.3043866E7</v>
      </c>
      <c r="AI123" s="37">
        <v>3.3924169E7</v>
      </c>
      <c r="AJ123" s="37">
        <v>8221567.0</v>
      </c>
      <c r="AK123" s="37">
        <v>3.675921E7</v>
      </c>
      <c r="AL123" s="37">
        <v>2.7330688E7</v>
      </c>
      <c r="AM123" s="37">
        <v>1.4633028E7</v>
      </c>
      <c r="AN123" s="37">
        <v>3.6596745E7</v>
      </c>
      <c r="AO123" s="38"/>
      <c r="AP123" s="38"/>
      <c r="AQ123" s="38"/>
    </row>
    <row r="124" ht="12.75" customHeight="1">
      <c r="A124" s="15" t="s">
        <v>21</v>
      </c>
      <c r="B124" s="24">
        <v>2014.0</v>
      </c>
      <c r="C124" s="25">
        <v>1.0</v>
      </c>
      <c r="D124" s="26">
        <v>221760.0</v>
      </c>
      <c r="E124" s="27"/>
      <c r="F124" s="28"/>
      <c r="G124" s="25">
        <v>71.0</v>
      </c>
      <c r="H124" s="26">
        <v>2.6124529E7</v>
      </c>
      <c r="I124" s="25">
        <v>44.0</v>
      </c>
      <c r="J124" s="26">
        <v>7589249.0</v>
      </c>
      <c r="K124" s="25">
        <v>0.0</v>
      </c>
      <c r="L124" s="26">
        <v>0.0</v>
      </c>
      <c r="M124" s="25">
        <v>0.0</v>
      </c>
      <c r="N124" s="26">
        <v>0.0</v>
      </c>
      <c r="O124" s="25">
        <v>0.0</v>
      </c>
      <c r="P124" s="26">
        <v>0.0</v>
      </c>
      <c r="Q124" s="25">
        <v>0.0</v>
      </c>
      <c r="R124" s="26">
        <v>0.0</v>
      </c>
      <c r="S124" s="29">
        <v>0.0</v>
      </c>
      <c r="T124" s="29">
        <v>0.0</v>
      </c>
      <c r="U124" s="30">
        <f t="shared" ref="U124:V124" si="145">SUM(C124+G124+I124+K124+M124+O124+Q124+S124)</f>
        <v>116</v>
      </c>
      <c r="V124" s="31">
        <f t="shared" si="145"/>
        <v>33935538</v>
      </c>
      <c r="W124" s="51">
        <f>U124-'Non Residential-Finish&amp; Imp'!U111</f>
        <v>46</v>
      </c>
      <c r="X124" s="52">
        <f>W124/'Non Residential-Finish&amp; Imp'!U111</f>
        <v>0.6571428571</v>
      </c>
      <c r="Y124" s="53">
        <f>V124-'Non Residential-Finish&amp; Imp'!V111</f>
        <v>-10066055</v>
      </c>
      <c r="Z124" s="52">
        <f>Y124/'Non Residential-Finish&amp; Imp'!V111</f>
        <v>-0.2287656949</v>
      </c>
      <c r="AA124" s="53">
        <f t="shared" si="146"/>
        <v>-37708666</v>
      </c>
      <c r="AB124" s="38"/>
      <c r="AC124" s="57">
        <f t="shared" ref="AC124:AN124" si="147">AC123/$AC$125</f>
        <v>54.923199</v>
      </c>
      <c r="AD124" s="57">
        <f t="shared" si="147"/>
        <v>13.639287</v>
      </c>
      <c r="AE124" s="57">
        <f t="shared" si="147"/>
        <v>33.935538</v>
      </c>
      <c r="AF124" s="57">
        <f t="shared" si="147"/>
        <v>52.565918</v>
      </c>
      <c r="AG124" s="57">
        <f t="shared" si="147"/>
        <v>27.272605</v>
      </c>
      <c r="AH124" s="57">
        <f t="shared" si="147"/>
        <v>43.043866</v>
      </c>
      <c r="AI124" s="57">
        <f t="shared" si="147"/>
        <v>33.924169</v>
      </c>
      <c r="AJ124" s="57">
        <f t="shared" si="147"/>
        <v>8.221567</v>
      </c>
      <c r="AK124" s="57">
        <f t="shared" si="147"/>
        <v>36.75921</v>
      </c>
      <c r="AL124" s="57">
        <f t="shared" si="147"/>
        <v>27.330688</v>
      </c>
      <c r="AM124" s="57">
        <f t="shared" si="147"/>
        <v>14.633028</v>
      </c>
      <c r="AN124" s="57">
        <f t="shared" si="147"/>
        <v>36.596745</v>
      </c>
      <c r="AO124" s="38"/>
      <c r="AP124" s="38"/>
      <c r="AQ124" s="38"/>
    </row>
    <row r="125" ht="12.75" customHeight="1">
      <c r="A125" s="15" t="s">
        <v>22</v>
      </c>
      <c r="B125" s="24">
        <v>2014.0</v>
      </c>
      <c r="C125" s="25">
        <v>1.0</v>
      </c>
      <c r="D125" s="26">
        <v>164934.0</v>
      </c>
      <c r="E125" s="27"/>
      <c r="F125" s="28"/>
      <c r="G125" s="25">
        <v>68.0</v>
      </c>
      <c r="H125" s="26">
        <v>4.475123E7</v>
      </c>
      <c r="I125" s="25">
        <v>9.0</v>
      </c>
      <c r="J125" s="26">
        <v>6971303.0</v>
      </c>
      <c r="K125" s="25">
        <v>0.0</v>
      </c>
      <c r="L125" s="26">
        <v>0.0</v>
      </c>
      <c r="M125" s="25">
        <v>2.0</v>
      </c>
      <c r="N125" s="26">
        <v>363900.0</v>
      </c>
      <c r="O125" s="25">
        <v>0.0</v>
      </c>
      <c r="P125" s="26">
        <v>0.0</v>
      </c>
      <c r="Q125" s="25">
        <v>0.0</v>
      </c>
      <c r="R125" s="26">
        <v>0.0</v>
      </c>
      <c r="S125" s="29">
        <v>2.0</v>
      </c>
      <c r="T125" s="29">
        <v>314551.0</v>
      </c>
      <c r="U125" s="30">
        <f t="shared" ref="U125:V125" si="148">SUM(C125+G125+I125+K125+M125+O125+Q125+S125)</f>
        <v>82</v>
      </c>
      <c r="V125" s="31">
        <f t="shared" si="148"/>
        <v>52565918</v>
      </c>
      <c r="W125" s="51">
        <f>U125-'Non Residential-Finish&amp; Imp'!U112</f>
        <v>-19</v>
      </c>
      <c r="X125" s="52">
        <f>W125/'Non Residential-Finish&amp; Imp'!U112</f>
        <v>-0.1881188119</v>
      </c>
      <c r="Y125" s="53">
        <f>V125-'Non Residential-Finish&amp; Imp'!V112</f>
        <v>-47859153</v>
      </c>
      <c r="Z125" s="52">
        <f>Y125/'Non Residential-Finish&amp; Imp'!V112</f>
        <v>-0.476565787</v>
      </c>
      <c r="AA125" s="53">
        <f t="shared" si="146"/>
        <v>-85567819</v>
      </c>
      <c r="AB125" s="38"/>
      <c r="AC125" s="58">
        <v>1000000.0</v>
      </c>
      <c r="AD125" s="15"/>
      <c r="AE125" s="15"/>
      <c r="AF125" s="15"/>
      <c r="AG125" s="15"/>
      <c r="AH125" s="15"/>
      <c r="AI125" s="15"/>
      <c r="AJ125" s="15"/>
      <c r="AK125" s="15"/>
      <c r="AL125" s="15"/>
      <c r="AM125" s="15"/>
      <c r="AN125" s="15"/>
      <c r="AO125" s="38"/>
      <c r="AP125" s="38"/>
      <c r="AQ125" s="38"/>
    </row>
    <row r="126" ht="12.75" customHeight="1">
      <c r="A126" s="15" t="s">
        <v>23</v>
      </c>
      <c r="B126" s="24">
        <v>2014.0</v>
      </c>
      <c r="C126" s="25">
        <v>0.0</v>
      </c>
      <c r="D126" s="26">
        <v>0.0</v>
      </c>
      <c r="E126" s="27"/>
      <c r="F126" s="28"/>
      <c r="G126" s="25">
        <v>58.0</v>
      </c>
      <c r="H126" s="26">
        <v>2.2783881E7</v>
      </c>
      <c r="I126" s="25">
        <v>16.0</v>
      </c>
      <c r="J126" s="26">
        <v>4163724.0</v>
      </c>
      <c r="K126" s="25">
        <v>0.0</v>
      </c>
      <c r="L126" s="26">
        <v>0.0</v>
      </c>
      <c r="M126" s="25">
        <v>0.0</v>
      </c>
      <c r="N126" s="26">
        <v>0.0</v>
      </c>
      <c r="O126" s="25">
        <v>0.0</v>
      </c>
      <c r="P126" s="26">
        <v>0.0</v>
      </c>
      <c r="Q126" s="25">
        <v>0.0</v>
      </c>
      <c r="R126" s="26">
        <v>0.0</v>
      </c>
      <c r="S126" s="29">
        <v>1.0</v>
      </c>
      <c r="T126" s="29">
        <v>325000.0</v>
      </c>
      <c r="U126" s="30">
        <f t="shared" ref="U126:V126" si="149">SUM(C126+G126+I126+K126+M126+O126+Q126+S126)</f>
        <v>75</v>
      </c>
      <c r="V126" s="31">
        <f t="shared" si="149"/>
        <v>27272605</v>
      </c>
      <c r="W126" s="51">
        <f>U126-'Non Residential-Finish&amp; Imp'!U113</f>
        <v>11</v>
      </c>
      <c r="X126" s="52">
        <f>W126/'Non Residential-Finish&amp; Imp'!U113</f>
        <v>0.171875</v>
      </c>
      <c r="Y126" s="53">
        <f>V126-'Non Residential-Finish&amp; Imp'!V113</f>
        <v>-127133350</v>
      </c>
      <c r="Z126" s="52">
        <f>Y126/'Non Residential-Finish&amp; Imp'!V113</f>
        <v>-0.8233707696</v>
      </c>
      <c r="AA126" s="53">
        <f t="shared" si="146"/>
        <v>-212701169</v>
      </c>
      <c r="AB126" s="38"/>
      <c r="AC126" s="15"/>
      <c r="AD126" s="15"/>
      <c r="AE126" s="15"/>
      <c r="AF126" s="15"/>
      <c r="AG126" s="15"/>
      <c r="AH126" s="15"/>
      <c r="AI126" s="15"/>
      <c r="AJ126" s="15"/>
      <c r="AK126" s="15"/>
      <c r="AL126" s="15"/>
      <c r="AM126" s="15"/>
      <c r="AN126" s="15"/>
      <c r="AO126" s="38"/>
      <c r="AP126" s="38"/>
      <c r="AQ126" s="38"/>
    </row>
    <row r="127" ht="12.75" customHeight="1">
      <c r="A127" s="15" t="s">
        <v>32</v>
      </c>
      <c r="B127" s="24">
        <v>2014.0</v>
      </c>
      <c r="C127" s="25">
        <v>1.0</v>
      </c>
      <c r="D127" s="26">
        <v>1800000.0</v>
      </c>
      <c r="E127" s="27"/>
      <c r="F127" s="28"/>
      <c r="G127" s="25">
        <v>72.0</v>
      </c>
      <c r="H127" s="26">
        <v>2.3461266E7</v>
      </c>
      <c r="I127" s="25">
        <v>12.0</v>
      </c>
      <c r="J127" s="26">
        <v>7182527.0</v>
      </c>
      <c r="K127" s="25">
        <v>0.0</v>
      </c>
      <c r="L127" s="26">
        <v>0.0</v>
      </c>
      <c r="M127" s="25">
        <v>0.0</v>
      </c>
      <c r="N127" s="26">
        <v>0.0</v>
      </c>
      <c r="O127" s="25">
        <v>0.0</v>
      </c>
      <c r="P127" s="26">
        <v>0.0</v>
      </c>
      <c r="Q127" s="25">
        <v>0.0</v>
      </c>
      <c r="R127" s="26">
        <v>0.0</v>
      </c>
      <c r="S127" s="29">
        <v>3.0</v>
      </c>
      <c r="T127" s="29">
        <v>1.0600073E7</v>
      </c>
      <c r="U127" s="30">
        <f t="shared" ref="U127:V127" si="150">SUM(C127+G127+I127+K127+M127+O127+Q127+S127)</f>
        <v>88</v>
      </c>
      <c r="V127" s="31">
        <f t="shared" si="150"/>
        <v>43043866</v>
      </c>
      <c r="W127" s="51">
        <f>U127-'Non Residential-Finish&amp; Imp'!U114</f>
        <v>-2</v>
      </c>
      <c r="X127" s="52">
        <f>W127/'Non Residential-Finish&amp; Imp'!U114</f>
        <v>-0.02222222222</v>
      </c>
      <c r="Y127" s="53">
        <f>V127-'Non Residential-Finish&amp; Imp'!V114</f>
        <v>-1263928</v>
      </c>
      <c r="Z127" s="52">
        <f>Y127/'Non Residential-Finish&amp; Imp'!V114</f>
        <v>-0.02852608731</v>
      </c>
      <c r="AA127" s="53">
        <f t="shared" si="146"/>
        <v>-213965097</v>
      </c>
      <c r="AB127" s="38"/>
      <c r="AC127" s="15"/>
      <c r="AD127" s="15"/>
      <c r="AE127" s="15"/>
      <c r="AF127" s="15"/>
      <c r="AG127" s="15"/>
      <c r="AH127" s="15"/>
      <c r="AI127" s="15"/>
      <c r="AJ127" s="15"/>
      <c r="AK127" s="15"/>
      <c r="AL127" s="15"/>
      <c r="AM127" s="15"/>
      <c r="AN127" s="15"/>
      <c r="AO127" s="38"/>
      <c r="AP127" s="38"/>
      <c r="AQ127" s="38"/>
    </row>
    <row r="128" ht="12.75" customHeight="1">
      <c r="A128" s="15" t="s">
        <v>25</v>
      </c>
      <c r="B128" s="24">
        <v>2014.0</v>
      </c>
      <c r="C128" s="25">
        <v>0.0</v>
      </c>
      <c r="D128" s="26">
        <v>0.0</v>
      </c>
      <c r="E128" s="27"/>
      <c r="F128" s="28"/>
      <c r="G128" s="25">
        <v>46.0</v>
      </c>
      <c r="H128" s="26">
        <v>2.1447999E7</v>
      </c>
      <c r="I128" s="25">
        <v>21.0</v>
      </c>
      <c r="J128" s="26">
        <v>1.0610996E7</v>
      </c>
      <c r="K128" s="25">
        <v>0.0</v>
      </c>
      <c r="L128" s="26">
        <v>0.0</v>
      </c>
      <c r="M128" s="25">
        <v>3.0</v>
      </c>
      <c r="N128" s="26">
        <v>201715.0</v>
      </c>
      <c r="O128" s="25">
        <v>0.0</v>
      </c>
      <c r="P128" s="26">
        <v>0.0</v>
      </c>
      <c r="Q128" s="25">
        <v>0.0</v>
      </c>
      <c r="R128" s="26">
        <v>0.0</v>
      </c>
      <c r="S128" s="29">
        <v>5.0</v>
      </c>
      <c r="T128" s="29">
        <v>1663459.0</v>
      </c>
      <c r="U128" s="30">
        <f t="shared" ref="U128:V128" si="151">SUM(C128+G128+I128+K128+M128+O128+Q128+S128)</f>
        <v>75</v>
      </c>
      <c r="V128" s="31">
        <f t="shared" si="151"/>
        <v>33924169</v>
      </c>
      <c r="W128" s="51">
        <f>U128-'Non Residential-Finish&amp; Imp'!U115</f>
        <v>13</v>
      </c>
      <c r="X128" s="52">
        <f>W128/'Non Residential-Finish&amp; Imp'!U115</f>
        <v>0.2096774194</v>
      </c>
      <c r="Y128" s="53">
        <f>V128-'Non Residential-Finish&amp; Imp'!V115</f>
        <v>9318450</v>
      </c>
      <c r="Z128" s="52">
        <f>Y128/'Non Residential-Finish&amp; Imp'!V115</f>
        <v>0.3787107379</v>
      </c>
      <c r="AA128" s="53">
        <f t="shared" si="146"/>
        <v>-204646647</v>
      </c>
      <c r="AB128" s="38"/>
      <c r="AC128" s="15"/>
      <c r="AD128" s="15"/>
      <c r="AE128" s="15"/>
      <c r="AF128" s="15"/>
      <c r="AG128" s="15"/>
      <c r="AH128" s="15"/>
      <c r="AI128" s="15"/>
      <c r="AJ128" s="15"/>
      <c r="AK128" s="15"/>
      <c r="AL128" s="15"/>
      <c r="AM128" s="15"/>
      <c r="AN128" s="15"/>
      <c r="AO128" s="38"/>
      <c r="AP128" s="38"/>
      <c r="AQ128" s="38"/>
    </row>
    <row r="129" ht="12.75" customHeight="1">
      <c r="A129" s="15" t="s">
        <v>26</v>
      </c>
      <c r="B129" s="24">
        <v>2014.0</v>
      </c>
      <c r="C129" s="25">
        <v>0.0</v>
      </c>
      <c r="D129" s="26">
        <v>0.0</v>
      </c>
      <c r="E129" s="27"/>
      <c r="F129" s="28"/>
      <c r="G129" s="25">
        <v>32.0</v>
      </c>
      <c r="H129" s="26">
        <v>5988787.0</v>
      </c>
      <c r="I129" s="25">
        <v>7.0</v>
      </c>
      <c r="J129" s="26">
        <v>2180364.0</v>
      </c>
      <c r="K129" s="25">
        <v>0.0</v>
      </c>
      <c r="L129" s="26">
        <v>0.0</v>
      </c>
      <c r="M129" s="25">
        <v>2.0</v>
      </c>
      <c r="N129" s="26">
        <v>52416.0</v>
      </c>
      <c r="O129" s="25">
        <v>0.0</v>
      </c>
      <c r="P129" s="26">
        <v>0.0</v>
      </c>
      <c r="Q129" s="25">
        <v>0.0</v>
      </c>
      <c r="R129" s="26">
        <v>0.0</v>
      </c>
      <c r="S129" s="29">
        <v>0.0</v>
      </c>
      <c r="T129" s="29">
        <v>0.0</v>
      </c>
      <c r="U129" s="30">
        <f t="shared" ref="U129:V129" si="152">SUM(C129+G129+I129+K129+M129+O129+Q129+S129)</f>
        <v>41</v>
      </c>
      <c r="V129" s="31">
        <f t="shared" si="152"/>
        <v>8221567</v>
      </c>
      <c r="W129" s="51">
        <f>U129-'Non Residential-Finish&amp; Imp'!U116</f>
        <v>-46</v>
      </c>
      <c r="X129" s="52">
        <f>W129/'Non Residential-Finish&amp; Imp'!U116</f>
        <v>-0.5287356322</v>
      </c>
      <c r="Y129" s="53">
        <f>V129-'Non Residential-Finish&amp; Imp'!V116</f>
        <v>-47916246</v>
      </c>
      <c r="Z129" s="52">
        <f>Y129/'Non Residential-Finish&amp; Imp'!V116</f>
        <v>-0.8535467173</v>
      </c>
      <c r="AA129" s="53">
        <f t="shared" si="146"/>
        <v>-252562893</v>
      </c>
      <c r="AB129" s="38"/>
      <c r="AC129" s="15"/>
      <c r="AD129" s="15"/>
      <c r="AE129" s="15"/>
      <c r="AF129" s="15"/>
      <c r="AG129" s="15"/>
      <c r="AH129" s="15"/>
      <c r="AI129" s="15"/>
      <c r="AJ129" s="15"/>
      <c r="AK129" s="15"/>
      <c r="AL129" s="15"/>
      <c r="AM129" s="15"/>
      <c r="AN129" s="15"/>
      <c r="AO129" s="38"/>
      <c r="AP129" s="38"/>
      <c r="AQ129" s="38"/>
    </row>
    <row r="130" ht="12.75" customHeight="1">
      <c r="A130" s="15" t="s">
        <v>27</v>
      </c>
      <c r="B130" s="24">
        <v>2014.0</v>
      </c>
      <c r="C130" s="25">
        <v>0.0</v>
      </c>
      <c r="D130" s="26">
        <v>0.0</v>
      </c>
      <c r="E130" s="27"/>
      <c r="F130" s="28"/>
      <c r="G130" s="25">
        <v>48.0</v>
      </c>
      <c r="H130" s="26">
        <v>2.9509959E7</v>
      </c>
      <c r="I130" s="25">
        <v>16.0</v>
      </c>
      <c r="J130" s="26">
        <v>6682251.0</v>
      </c>
      <c r="K130" s="25">
        <v>0.0</v>
      </c>
      <c r="L130" s="26">
        <v>0.0</v>
      </c>
      <c r="M130" s="25">
        <v>4.0</v>
      </c>
      <c r="N130" s="26">
        <v>567000.0</v>
      </c>
      <c r="O130" s="25">
        <v>0.0</v>
      </c>
      <c r="P130" s="26">
        <v>0.0</v>
      </c>
      <c r="Q130" s="25">
        <v>0.0</v>
      </c>
      <c r="R130" s="26">
        <v>0.0</v>
      </c>
      <c r="S130" s="29">
        <v>0.0</v>
      </c>
      <c r="T130" s="29">
        <v>0.0</v>
      </c>
      <c r="U130" s="30">
        <f t="shared" ref="U130:V130" si="153">SUM(C130+G130+I130+K130+M130+O130+Q130+S130)</f>
        <v>68</v>
      </c>
      <c r="V130" s="31">
        <f t="shared" si="153"/>
        <v>36759210</v>
      </c>
      <c r="W130" s="51">
        <f>U130-'Non Residential-Finish&amp; Imp'!U117</f>
        <v>-7</v>
      </c>
      <c r="X130" s="52">
        <f>W130/'Non Residential-Finish&amp; Imp'!U117</f>
        <v>-0.09333333333</v>
      </c>
      <c r="Y130" s="53">
        <f>V130-'Non Residential-Finish&amp; Imp'!V117</f>
        <v>-39033725</v>
      </c>
      <c r="Z130" s="52">
        <f>Y130/'Non Residential-Finish&amp; Imp'!V117</f>
        <v>-0.5150047956</v>
      </c>
      <c r="AA130" s="53">
        <f t="shared" si="146"/>
        <v>-291596618</v>
      </c>
      <c r="AB130" s="38"/>
      <c r="AC130" s="15"/>
      <c r="AD130" s="15"/>
      <c r="AE130" s="15"/>
      <c r="AF130" s="15"/>
      <c r="AG130" s="15"/>
      <c r="AH130" s="15"/>
      <c r="AI130" s="15"/>
      <c r="AJ130" s="15"/>
      <c r="AK130" s="15"/>
      <c r="AL130" s="15"/>
      <c r="AM130" s="15"/>
      <c r="AN130" s="15"/>
      <c r="AO130" s="38"/>
      <c r="AP130" s="38"/>
      <c r="AQ130" s="38"/>
    </row>
    <row r="131" ht="12.75" customHeight="1">
      <c r="A131" s="15" t="s">
        <v>28</v>
      </c>
      <c r="B131" s="24">
        <v>2014.0</v>
      </c>
      <c r="C131" s="25">
        <v>0.0</v>
      </c>
      <c r="D131" s="26">
        <v>0.0</v>
      </c>
      <c r="E131" s="27"/>
      <c r="F131" s="28"/>
      <c r="G131" s="25">
        <v>71.0</v>
      </c>
      <c r="H131" s="26">
        <v>1.8933319E7</v>
      </c>
      <c r="I131" s="25">
        <v>22.0</v>
      </c>
      <c r="J131" s="26">
        <v>7020099.0</v>
      </c>
      <c r="K131" s="25">
        <v>0.0</v>
      </c>
      <c r="L131" s="26">
        <v>0.0</v>
      </c>
      <c r="M131" s="25">
        <v>3.0</v>
      </c>
      <c r="N131" s="26">
        <v>1377270.0</v>
      </c>
      <c r="O131" s="25">
        <v>0.0</v>
      </c>
      <c r="P131" s="26">
        <v>0.0</v>
      </c>
      <c r="Q131" s="25">
        <v>0.0</v>
      </c>
      <c r="R131" s="26">
        <v>0.0</v>
      </c>
      <c r="S131" s="29">
        <v>0.0</v>
      </c>
      <c r="T131" s="29">
        <v>0.0</v>
      </c>
      <c r="U131" s="30">
        <f t="shared" ref="U131:V131" si="154">SUM(C131+G131+I131+K131+M131+O131+Q131+S131)</f>
        <v>96</v>
      </c>
      <c r="V131" s="31">
        <f t="shared" si="154"/>
        <v>27330688</v>
      </c>
      <c r="W131" s="51">
        <f>U131-'Non Residential-Finish&amp; Imp'!U118</f>
        <v>22</v>
      </c>
      <c r="X131" s="52">
        <f>W131/'Non Residential-Finish&amp; Imp'!U118</f>
        <v>0.2972972973</v>
      </c>
      <c r="Y131" s="53">
        <f>V131-'Non Residential-Finish&amp; Imp'!V118</f>
        <v>-3615197</v>
      </c>
      <c r="Z131" s="52">
        <f>Y131/'Non Residential-Finish&amp; Imp'!V118</f>
        <v>-0.1168231899</v>
      </c>
      <c r="AA131" s="53">
        <f t="shared" si="146"/>
        <v>-295211815</v>
      </c>
      <c r="AB131" s="38"/>
      <c r="AC131" s="15"/>
      <c r="AD131" s="15"/>
      <c r="AE131" s="15"/>
      <c r="AF131" s="15"/>
      <c r="AG131" s="15"/>
      <c r="AH131" s="15"/>
      <c r="AI131" s="15"/>
      <c r="AJ131" s="15"/>
      <c r="AK131" s="15"/>
      <c r="AL131" s="15"/>
      <c r="AM131" s="15"/>
      <c r="AN131" s="15"/>
      <c r="AO131" s="38"/>
      <c r="AP131" s="38"/>
      <c r="AQ131" s="38"/>
    </row>
    <row r="132" ht="12.75" customHeight="1">
      <c r="A132" s="15" t="s">
        <v>29</v>
      </c>
      <c r="B132" s="24">
        <v>2014.0</v>
      </c>
      <c r="C132" s="25">
        <v>1.0</v>
      </c>
      <c r="D132" s="26">
        <v>20000.0</v>
      </c>
      <c r="E132" s="27"/>
      <c r="F132" s="28"/>
      <c r="G132" s="25">
        <v>52.0</v>
      </c>
      <c r="H132" s="26">
        <v>1.0392002E7</v>
      </c>
      <c r="I132" s="25">
        <v>11.0</v>
      </c>
      <c r="J132" s="26">
        <v>4074614.0</v>
      </c>
      <c r="K132" s="25">
        <v>0.0</v>
      </c>
      <c r="L132" s="26">
        <v>0.0</v>
      </c>
      <c r="M132" s="25">
        <v>4.0</v>
      </c>
      <c r="N132" s="26">
        <v>146412.0</v>
      </c>
      <c r="O132" s="25">
        <v>0.0</v>
      </c>
      <c r="P132" s="26">
        <v>0.0</v>
      </c>
      <c r="Q132" s="25">
        <v>0.0</v>
      </c>
      <c r="R132" s="26">
        <v>0.0</v>
      </c>
      <c r="S132" s="29">
        <v>0.0</v>
      </c>
      <c r="T132" s="29">
        <v>0.0</v>
      </c>
      <c r="U132" s="30">
        <f t="shared" ref="U132:V132" si="155">SUM(C132+G132+I132+K132+M132+O132+Q132+S132)</f>
        <v>68</v>
      </c>
      <c r="V132" s="31">
        <f t="shared" si="155"/>
        <v>14633028</v>
      </c>
      <c r="W132" s="51">
        <f>U132-'Non Residential-Finish&amp; Imp'!U119</f>
        <v>12</v>
      </c>
      <c r="X132" s="52">
        <f>W132/'Non Residential-Finish&amp; Imp'!U119</f>
        <v>0.2142857143</v>
      </c>
      <c r="Y132" s="53">
        <f>V132-'Non Residential-Finish&amp; Imp'!V119</f>
        <v>-5222575</v>
      </c>
      <c r="Z132" s="52">
        <f>Y132/'Non Residential-Finish&amp; Imp'!V119</f>
        <v>-0.2630277711</v>
      </c>
      <c r="AA132" s="53">
        <f t="shared" si="146"/>
        <v>-300434390</v>
      </c>
      <c r="AB132" s="38"/>
      <c r="AC132" s="15"/>
      <c r="AD132" s="15"/>
      <c r="AE132" s="15"/>
      <c r="AF132" s="15"/>
      <c r="AG132" s="15"/>
      <c r="AH132" s="15"/>
      <c r="AI132" s="15"/>
      <c r="AJ132" s="15"/>
      <c r="AK132" s="15"/>
      <c r="AL132" s="15"/>
      <c r="AM132" s="15"/>
      <c r="AN132" s="15"/>
      <c r="AO132" s="38"/>
      <c r="AP132" s="38"/>
      <c r="AQ132" s="38"/>
    </row>
    <row r="133" ht="12.75" customHeight="1">
      <c r="A133" s="15" t="s">
        <v>30</v>
      </c>
      <c r="B133" s="24">
        <v>2014.0</v>
      </c>
      <c r="C133" s="25">
        <v>0.0</v>
      </c>
      <c r="D133" s="26">
        <v>0.0</v>
      </c>
      <c r="E133" s="27"/>
      <c r="F133" s="28"/>
      <c r="G133" s="25">
        <v>71.0</v>
      </c>
      <c r="H133" s="26">
        <v>2.9445592E7</v>
      </c>
      <c r="I133" s="25">
        <v>17.0</v>
      </c>
      <c r="J133" s="26">
        <v>6880433.0</v>
      </c>
      <c r="K133" s="25">
        <v>0.0</v>
      </c>
      <c r="L133" s="26">
        <v>0.0</v>
      </c>
      <c r="M133" s="25">
        <v>4.0</v>
      </c>
      <c r="N133" s="26">
        <v>270720.0</v>
      </c>
      <c r="O133" s="25">
        <v>0.0</v>
      </c>
      <c r="P133" s="26">
        <v>0.0</v>
      </c>
      <c r="Q133" s="25">
        <v>0.0</v>
      </c>
      <c r="R133" s="26">
        <v>0.0</v>
      </c>
      <c r="S133" s="29">
        <v>0.0</v>
      </c>
      <c r="T133" s="29">
        <v>0.0</v>
      </c>
      <c r="U133" s="30">
        <f t="shared" ref="U133:V133" si="156">SUM(C133+G133+I133+K133+M133+O133+Q133+S133)</f>
        <v>92</v>
      </c>
      <c r="V133" s="31">
        <f t="shared" si="156"/>
        <v>36596745</v>
      </c>
      <c r="W133" s="51">
        <f>U133-'Non Residential-Finish&amp; Imp'!U120</f>
        <v>18</v>
      </c>
      <c r="X133" s="52">
        <f>W133/'Non Residential-Finish&amp; Imp'!U120</f>
        <v>0.2432432432</v>
      </c>
      <c r="Y133" s="53">
        <f>V133-'Non Residential-Finish&amp; Imp'!V120</f>
        <v>14062292</v>
      </c>
      <c r="Z133" s="52">
        <f>Y133/'Non Residential-Finish&amp; Imp'!V120</f>
        <v>0.6240352051</v>
      </c>
      <c r="AA133" s="53">
        <f t="shared" si="146"/>
        <v>-286372098</v>
      </c>
      <c r="AB133" s="38"/>
      <c r="AC133" s="15"/>
      <c r="AD133" s="15"/>
      <c r="AE133" s="15"/>
      <c r="AF133" s="15"/>
      <c r="AG133" s="15"/>
      <c r="AH133" s="15"/>
      <c r="AI133" s="15"/>
      <c r="AJ133" s="15"/>
      <c r="AK133" s="15"/>
      <c r="AL133" s="15"/>
      <c r="AM133" s="15"/>
      <c r="AN133" s="15"/>
      <c r="AO133" s="38"/>
      <c r="AP133" s="38"/>
      <c r="AQ133" s="38"/>
    </row>
    <row r="134" ht="12.75" customHeight="1">
      <c r="A134" s="23" t="s">
        <v>31</v>
      </c>
      <c r="B134" s="40">
        <v>2014.0</v>
      </c>
      <c r="C134" s="41">
        <f t="shared" ref="C134:D134" si="157">SUM(C122:C133)</f>
        <v>4</v>
      </c>
      <c r="D134" s="42">
        <f t="shared" si="157"/>
        <v>2206694</v>
      </c>
      <c r="E134" s="43"/>
      <c r="F134" s="44"/>
      <c r="G134" s="41">
        <f t="shared" ref="G134:W134" si="158">SUM(G122:G133)</f>
        <v>680</v>
      </c>
      <c r="H134" s="42">
        <f t="shared" si="158"/>
        <v>262214514</v>
      </c>
      <c r="I134" s="41">
        <f t="shared" si="158"/>
        <v>202</v>
      </c>
      <c r="J134" s="42">
        <f t="shared" si="158"/>
        <v>101624496</v>
      </c>
      <c r="K134" s="41">
        <f t="shared" si="158"/>
        <v>0</v>
      </c>
      <c r="L134" s="42">
        <f t="shared" si="158"/>
        <v>0</v>
      </c>
      <c r="M134" s="41">
        <f t="shared" si="158"/>
        <v>22</v>
      </c>
      <c r="N134" s="42">
        <f t="shared" si="158"/>
        <v>2979433</v>
      </c>
      <c r="O134" s="41">
        <f t="shared" si="158"/>
        <v>0</v>
      </c>
      <c r="P134" s="42">
        <f t="shared" si="158"/>
        <v>0</v>
      </c>
      <c r="Q134" s="41">
        <f t="shared" si="158"/>
        <v>0</v>
      </c>
      <c r="R134" s="42">
        <f t="shared" si="158"/>
        <v>0</v>
      </c>
      <c r="S134" s="45">
        <f t="shared" si="158"/>
        <v>21</v>
      </c>
      <c r="T134" s="45">
        <f t="shared" si="158"/>
        <v>13820683</v>
      </c>
      <c r="U134" s="46">
        <f t="shared" si="158"/>
        <v>929</v>
      </c>
      <c r="V134" s="47">
        <f t="shared" si="158"/>
        <v>382845820</v>
      </c>
      <c r="W134" s="54">
        <f t="shared" si="158"/>
        <v>54</v>
      </c>
      <c r="X134" s="55">
        <f>W134/'Non Residential-Finish&amp; Imp'!U121</f>
        <v>0.06171428571</v>
      </c>
      <c r="Y134" s="56">
        <f>SUM(Y122:Y133)</f>
        <v>-286372098</v>
      </c>
      <c r="Z134" s="55">
        <f>Y134/'Non Residential-Finish&amp; Imp'!V121</f>
        <v>-0.4279205477</v>
      </c>
      <c r="AA134" s="56">
        <f t="shared" ref="AA134:AA135" si="160">Y134</f>
        <v>-286372098</v>
      </c>
      <c r="AB134" s="38"/>
      <c r="AC134" s="15"/>
      <c r="AD134" s="15"/>
      <c r="AE134" s="15"/>
      <c r="AF134" s="15"/>
      <c r="AG134" s="15"/>
      <c r="AH134" s="15"/>
      <c r="AI134" s="15"/>
      <c r="AJ134" s="15"/>
      <c r="AK134" s="15"/>
      <c r="AL134" s="15"/>
      <c r="AM134" s="15"/>
      <c r="AN134" s="15"/>
      <c r="AO134" s="38"/>
      <c r="AP134" s="38"/>
      <c r="AQ134" s="38"/>
    </row>
    <row r="135" ht="12.75" customHeight="1">
      <c r="A135" s="15" t="s">
        <v>19</v>
      </c>
      <c r="B135" s="24">
        <v>2015.0</v>
      </c>
      <c r="C135" s="25">
        <v>0.0</v>
      </c>
      <c r="D135" s="26">
        <v>0.0</v>
      </c>
      <c r="E135" s="25">
        <v>0.0</v>
      </c>
      <c r="F135" s="26">
        <v>0.0</v>
      </c>
      <c r="G135" s="25">
        <v>66.0</v>
      </c>
      <c r="H135" s="26">
        <v>2.7213478E7</v>
      </c>
      <c r="I135" s="25">
        <v>8.0</v>
      </c>
      <c r="J135" s="26">
        <v>2026566.0</v>
      </c>
      <c r="K135" s="25">
        <v>0.0</v>
      </c>
      <c r="L135" s="26">
        <v>0.0</v>
      </c>
      <c r="M135" s="25">
        <v>6.0</v>
      </c>
      <c r="N135" s="26">
        <v>674394.0</v>
      </c>
      <c r="O135" s="25">
        <v>0.0</v>
      </c>
      <c r="P135" s="26">
        <v>0.0</v>
      </c>
      <c r="Q135" s="25">
        <v>0.0</v>
      </c>
      <c r="R135" s="26">
        <v>0.0</v>
      </c>
      <c r="S135" s="29">
        <v>3.0</v>
      </c>
      <c r="T135" s="29">
        <v>242500.0</v>
      </c>
      <c r="U135" s="30">
        <f t="shared" ref="U135:V135" si="159">SUM(C135+G135+I135+K135+M135+O135+Q135+S135+E135)</f>
        <v>83</v>
      </c>
      <c r="V135" s="31">
        <f t="shared" si="159"/>
        <v>30156938</v>
      </c>
      <c r="W135" s="51">
        <f>U135-'Non Residential-Finish&amp; Imp'!U122</f>
        <v>8</v>
      </c>
      <c r="X135" s="52">
        <f>W135/'Non Residential-Finish&amp; Imp'!U122</f>
        <v>0.1066666667</v>
      </c>
      <c r="Y135" s="53">
        <f>V135-'Non Residential-Finish&amp; Imp'!V122</f>
        <v>-24766261</v>
      </c>
      <c r="Z135" s="52">
        <f>Y135/'Non Residential-Finish&amp; Imp'!V122</f>
        <v>-0.4509253185</v>
      </c>
      <c r="AA135" s="53">
        <f t="shared" si="160"/>
        <v>-24766261</v>
      </c>
      <c r="AB135" s="38"/>
      <c r="AC135" s="37">
        <f t="array" ref="AC135:AN136">TRANSPOSE(U135:V146)</f>
        <v>83</v>
      </c>
      <c r="AD135" s="37">
        <v>78.0</v>
      </c>
      <c r="AE135" s="37">
        <v>99.0</v>
      </c>
      <c r="AF135" s="37">
        <v>121.0</v>
      </c>
      <c r="AG135" s="37">
        <v>114.0</v>
      </c>
      <c r="AH135" s="37">
        <v>119.0</v>
      </c>
      <c r="AI135" s="37">
        <v>114.0</v>
      </c>
      <c r="AJ135" s="37">
        <v>106.0</v>
      </c>
      <c r="AK135" s="37">
        <v>121.0</v>
      </c>
      <c r="AL135" s="37">
        <v>97.0</v>
      </c>
      <c r="AM135" s="37">
        <v>74.0</v>
      </c>
      <c r="AN135" s="37">
        <v>70.0</v>
      </c>
      <c r="AO135" s="38"/>
      <c r="AP135" s="38"/>
      <c r="AQ135" s="38"/>
    </row>
    <row r="136" ht="12.75" customHeight="1">
      <c r="A136" s="15" t="s">
        <v>20</v>
      </c>
      <c r="B136" s="24">
        <v>2015.0</v>
      </c>
      <c r="C136" s="25">
        <v>0.0</v>
      </c>
      <c r="D136" s="26">
        <v>0.0</v>
      </c>
      <c r="E136" s="25">
        <v>0.0</v>
      </c>
      <c r="F136" s="26">
        <v>0.0</v>
      </c>
      <c r="G136" s="25">
        <v>46.0</v>
      </c>
      <c r="H136" s="26">
        <v>5.744291E7</v>
      </c>
      <c r="I136" s="25">
        <v>22.0</v>
      </c>
      <c r="J136" s="26">
        <v>1.0401008E7</v>
      </c>
      <c r="K136" s="25">
        <v>0.0</v>
      </c>
      <c r="L136" s="26">
        <v>0.0</v>
      </c>
      <c r="M136" s="25">
        <v>4.0</v>
      </c>
      <c r="N136" s="26">
        <v>103108.0</v>
      </c>
      <c r="O136" s="25">
        <v>0.0</v>
      </c>
      <c r="P136" s="26">
        <v>0.0</v>
      </c>
      <c r="Q136" s="25">
        <v>0.0</v>
      </c>
      <c r="R136" s="26">
        <v>0.0</v>
      </c>
      <c r="S136" s="29">
        <v>6.0</v>
      </c>
      <c r="T136" s="29">
        <v>4.2848808E7</v>
      </c>
      <c r="U136" s="30">
        <f t="shared" ref="U136:V136" si="161">SUM(C136+G136+I136+K136+M136+O136+Q136+S136)</f>
        <v>78</v>
      </c>
      <c r="V136" s="31">
        <f t="shared" si="161"/>
        <v>110795834</v>
      </c>
      <c r="W136" s="51">
        <f>U136-'Non Residential-Finish&amp; Imp'!U123</f>
        <v>25</v>
      </c>
      <c r="X136" s="52">
        <f>W136/'Non Residential-Finish&amp; Imp'!U123</f>
        <v>0.4716981132</v>
      </c>
      <c r="Y136" s="53">
        <f>V136-'Non Residential-Finish&amp; Imp'!V123</f>
        <v>97156547</v>
      </c>
      <c r="Z136" s="52">
        <f>Y136/'Non Residential-Finish&amp; Imp'!V123</f>
        <v>7.123286357</v>
      </c>
      <c r="AA136" s="53">
        <f t="shared" ref="AA136:AA146" si="163">AA135+Y136</f>
        <v>72390286</v>
      </c>
      <c r="AB136" s="38"/>
      <c r="AC136" s="37">
        <v>3.0156938E7</v>
      </c>
      <c r="AD136" s="37">
        <v>1.10795834E8</v>
      </c>
      <c r="AE136" s="37">
        <v>2.1637651E7</v>
      </c>
      <c r="AF136" s="37">
        <v>5.6473388E7</v>
      </c>
      <c r="AG136" s="37">
        <v>3.4994968E7</v>
      </c>
      <c r="AH136" s="37">
        <v>7.361995E7</v>
      </c>
      <c r="AI136" s="37">
        <v>3.810234E7</v>
      </c>
      <c r="AJ136" s="37">
        <v>7.2089891E7</v>
      </c>
      <c r="AK136" s="37">
        <v>5.766937E7</v>
      </c>
      <c r="AL136" s="37">
        <v>3.7256191E7</v>
      </c>
      <c r="AM136" s="37">
        <v>2.237793E7</v>
      </c>
      <c r="AN136" s="37">
        <v>3.0255435E7</v>
      </c>
      <c r="AO136" s="38"/>
      <c r="AP136" s="38"/>
      <c r="AQ136" s="38"/>
    </row>
    <row r="137" ht="12.75" customHeight="1">
      <c r="A137" s="15" t="s">
        <v>21</v>
      </c>
      <c r="B137" s="24">
        <v>2015.0</v>
      </c>
      <c r="C137" s="25">
        <v>4.0</v>
      </c>
      <c r="D137" s="26">
        <v>942074.0</v>
      </c>
      <c r="E137" s="25">
        <v>4.0</v>
      </c>
      <c r="F137" s="26">
        <v>137800.0</v>
      </c>
      <c r="G137" s="25">
        <v>66.0</v>
      </c>
      <c r="H137" s="26">
        <v>1.2157903E7</v>
      </c>
      <c r="I137" s="25">
        <v>13.0</v>
      </c>
      <c r="J137" s="26">
        <v>4435612.0</v>
      </c>
      <c r="K137" s="25">
        <v>0.0</v>
      </c>
      <c r="L137" s="26">
        <v>0.0</v>
      </c>
      <c r="M137" s="25">
        <v>5.0</v>
      </c>
      <c r="N137" s="26">
        <v>524558.0</v>
      </c>
      <c r="O137" s="25">
        <v>0.0</v>
      </c>
      <c r="P137" s="26">
        <v>0.0</v>
      </c>
      <c r="Q137" s="25">
        <v>0.0</v>
      </c>
      <c r="R137" s="26">
        <v>0.0</v>
      </c>
      <c r="S137" s="29">
        <v>11.0</v>
      </c>
      <c r="T137" s="29">
        <v>3577504.0</v>
      </c>
      <c r="U137" s="30">
        <f t="shared" ref="U137:V137" si="162">SUM(C137+G137+I137+K137+M137+O137+Q137+S137)</f>
        <v>99</v>
      </c>
      <c r="V137" s="31">
        <f t="shared" si="162"/>
        <v>21637651</v>
      </c>
      <c r="W137" s="51">
        <f>U137-'Non Residential-Finish&amp; Imp'!U124</f>
        <v>-17</v>
      </c>
      <c r="X137" s="52">
        <f>W137/'Non Residential-Finish&amp; Imp'!U124</f>
        <v>-0.1465517241</v>
      </c>
      <c r="Y137" s="53">
        <f>V137-'Non Residential-Finish&amp; Imp'!V124</f>
        <v>-12297887</v>
      </c>
      <c r="Z137" s="52">
        <f>Y137/'Non Residential-Finish&amp; Imp'!V124</f>
        <v>-0.3623896282</v>
      </c>
      <c r="AA137" s="53">
        <f t="shared" si="163"/>
        <v>60092399</v>
      </c>
      <c r="AB137" s="38"/>
      <c r="AC137" s="57">
        <f t="shared" ref="AC137:AN137" si="164">AC136/$AC$125</f>
        <v>30.156938</v>
      </c>
      <c r="AD137" s="57">
        <f t="shared" si="164"/>
        <v>110.795834</v>
      </c>
      <c r="AE137" s="57">
        <f t="shared" si="164"/>
        <v>21.637651</v>
      </c>
      <c r="AF137" s="57">
        <f t="shared" si="164"/>
        <v>56.473388</v>
      </c>
      <c r="AG137" s="57">
        <f t="shared" si="164"/>
        <v>34.994968</v>
      </c>
      <c r="AH137" s="57">
        <f t="shared" si="164"/>
        <v>73.61995</v>
      </c>
      <c r="AI137" s="57">
        <f t="shared" si="164"/>
        <v>38.10234</v>
      </c>
      <c r="AJ137" s="57">
        <f t="shared" si="164"/>
        <v>72.089891</v>
      </c>
      <c r="AK137" s="57">
        <f t="shared" si="164"/>
        <v>57.66937</v>
      </c>
      <c r="AL137" s="57">
        <f t="shared" si="164"/>
        <v>37.256191</v>
      </c>
      <c r="AM137" s="57">
        <f t="shared" si="164"/>
        <v>22.37793</v>
      </c>
      <c r="AN137" s="57">
        <f t="shared" si="164"/>
        <v>30.255435</v>
      </c>
      <c r="AO137" s="38"/>
      <c r="AP137" s="38"/>
      <c r="AQ137" s="38"/>
    </row>
    <row r="138" ht="12.75" customHeight="1">
      <c r="A138" s="15" t="s">
        <v>22</v>
      </c>
      <c r="B138" s="24">
        <v>2015.0</v>
      </c>
      <c r="C138" s="25">
        <v>4.0</v>
      </c>
      <c r="D138" s="26">
        <v>369929.0</v>
      </c>
      <c r="E138" s="25">
        <v>5.0</v>
      </c>
      <c r="F138" s="26">
        <v>312000.0</v>
      </c>
      <c r="G138" s="25">
        <v>79.0</v>
      </c>
      <c r="H138" s="26">
        <v>4.2231154E7</v>
      </c>
      <c r="I138" s="25">
        <v>18.0</v>
      </c>
      <c r="J138" s="26">
        <v>5792828.0</v>
      </c>
      <c r="K138" s="25">
        <v>0.0</v>
      </c>
      <c r="L138" s="26">
        <v>0.0</v>
      </c>
      <c r="M138" s="25">
        <v>12.0</v>
      </c>
      <c r="N138" s="26">
        <v>788536.0</v>
      </c>
      <c r="O138" s="25">
        <v>0.0</v>
      </c>
      <c r="P138" s="26">
        <v>0.0</v>
      </c>
      <c r="Q138" s="25">
        <v>0.0</v>
      </c>
      <c r="R138" s="26">
        <v>0.0</v>
      </c>
      <c r="S138" s="29">
        <v>8.0</v>
      </c>
      <c r="T138" s="29">
        <v>7290941.0</v>
      </c>
      <c r="U138" s="30">
        <f t="shared" ref="U138:V138" si="165">SUM(C138+G138+I138+K138+M138+O138+Q138+S138)</f>
        <v>121</v>
      </c>
      <c r="V138" s="31">
        <f t="shared" si="165"/>
        <v>56473388</v>
      </c>
      <c r="W138" s="51">
        <f>U138-'Non Residential-Finish&amp; Imp'!U125</f>
        <v>39</v>
      </c>
      <c r="X138" s="52">
        <f>W138/'Non Residential-Finish&amp; Imp'!U125</f>
        <v>0.4756097561</v>
      </c>
      <c r="Y138" s="53">
        <f>V138-'Non Residential-Finish&amp; Imp'!V125</f>
        <v>3907470</v>
      </c>
      <c r="Z138" s="52">
        <f>Y138/'Non Residential-Finish&amp; Imp'!V125</f>
        <v>0.07433466681</v>
      </c>
      <c r="AA138" s="53">
        <f t="shared" si="163"/>
        <v>63999869</v>
      </c>
      <c r="AB138" s="38"/>
      <c r="AC138" s="15"/>
      <c r="AD138" s="15"/>
      <c r="AE138" s="15"/>
      <c r="AF138" s="15"/>
      <c r="AG138" s="15"/>
      <c r="AH138" s="15"/>
      <c r="AI138" s="15"/>
      <c r="AJ138" s="15"/>
      <c r="AK138" s="15"/>
      <c r="AL138" s="15"/>
      <c r="AM138" s="15"/>
      <c r="AN138" s="15"/>
      <c r="AO138" s="38"/>
      <c r="AP138" s="38"/>
      <c r="AQ138" s="38"/>
    </row>
    <row r="139" ht="12.75" customHeight="1">
      <c r="A139" s="15" t="s">
        <v>23</v>
      </c>
      <c r="B139" s="24">
        <v>2015.0</v>
      </c>
      <c r="C139" s="25">
        <v>1.0</v>
      </c>
      <c r="D139" s="26">
        <v>171059.0</v>
      </c>
      <c r="E139" s="25">
        <v>5.0</v>
      </c>
      <c r="F139" s="26">
        <v>1985000.0</v>
      </c>
      <c r="G139" s="25">
        <v>69.0</v>
      </c>
      <c r="H139" s="26">
        <v>1.5055423E7</v>
      </c>
      <c r="I139" s="25">
        <v>18.0</v>
      </c>
      <c r="J139" s="26">
        <v>1.5239853E7</v>
      </c>
      <c r="K139" s="25">
        <v>0.0</v>
      </c>
      <c r="L139" s="26">
        <v>0.0</v>
      </c>
      <c r="M139" s="25">
        <v>14.0</v>
      </c>
      <c r="N139" s="26">
        <v>1490111.0</v>
      </c>
      <c r="O139" s="25">
        <v>0.0</v>
      </c>
      <c r="P139" s="26">
        <v>0.0</v>
      </c>
      <c r="Q139" s="25">
        <v>0.0</v>
      </c>
      <c r="R139" s="26">
        <v>0.0</v>
      </c>
      <c r="S139" s="29">
        <v>12.0</v>
      </c>
      <c r="T139" s="29">
        <v>3038522.0</v>
      </c>
      <c r="U139" s="30">
        <f t="shared" ref="U139:V139" si="166">SUM(C139+G139+I139+K139+M139+O139+Q139+S139)</f>
        <v>114</v>
      </c>
      <c r="V139" s="31">
        <f t="shared" si="166"/>
        <v>34994968</v>
      </c>
      <c r="W139" s="51">
        <f>U139-'Non Residential-Finish&amp; Imp'!U126</f>
        <v>39</v>
      </c>
      <c r="X139" s="52">
        <f>W139/'Non Residential-Finish&amp; Imp'!U126</f>
        <v>0.52</v>
      </c>
      <c r="Y139" s="53">
        <f>V139-'Non Residential-Finish&amp; Imp'!V126</f>
        <v>7722363</v>
      </c>
      <c r="Z139" s="52">
        <f>Y139/'Non Residential-Finish&amp; Imp'!V126</f>
        <v>0.2831545795</v>
      </c>
      <c r="AA139" s="53">
        <f t="shared" si="163"/>
        <v>71722232</v>
      </c>
      <c r="AB139" s="38"/>
      <c r="AC139" s="15"/>
      <c r="AD139" s="15"/>
      <c r="AE139" s="15"/>
      <c r="AF139" s="15"/>
      <c r="AG139" s="15"/>
      <c r="AH139" s="15"/>
      <c r="AI139" s="15"/>
      <c r="AJ139" s="15"/>
      <c r="AK139" s="15"/>
      <c r="AL139" s="15"/>
      <c r="AM139" s="15"/>
      <c r="AN139" s="15"/>
      <c r="AO139" s="38"/>
      <c r="AP139" s="38"/>
      <c r="AQ139" s="38"/>
    </row>
    <row r="140" ht="12.75" customHeight="1">
      <c r="A140" s="15" t="s">
        <v>32</v>
      </c>
      <c r="B140" s="24">
        <v>2015.0</v>
      </c>
      <c r="C140" s="25">
        <v>3.0</v>
      </c>
      <c r="D140" s="26">
        <v>54000.0</v>
      </c>
      <c r="E140" s="25">
        <v>5.0</v>
      </c>
      <c r="F140" s="26">
        <v>277000.0</v>
      </c>
      <c r="G140" s="25">
        <v>61.0</v>
      </c>
      <c r="H140" s="26">
        <v>3.1861112E7</v>
      </c>
      <c r="I140" s="25">
        <v>30.0</v>
      </c>
      <c r="J140" s="26">
        <v>3.2066842E7</v>
      </c>
      <c r="K140" s="25">
        <v>0.0</v>
      </c>
      <c r="L140" s="26">
        <v>0.0</v>
      </c>
      <c r="M140" s="25">
        <v>10.0</v>
      </c>
      <c r="N140" s="26">
        <v>1162057.0</v>
      </c>
      <c r="O140" s="25">
        <v>0.0</v>
      </c>
      <c r="P140" s="26">
        <v>0.0</v>
      </c>
      <c r="Q140" s="25">
        <v>0.0</v>
      </c>
      <c r="R140" s="26">
        <v>0.0</v>
      </c>
      <c r="S140" s="29">
        <v>15.0</v>
      </c>
      <c r="T140" s="29">
        <v>8475939.0</v>
      </c>
      <c r="U140" s="30">
        <f t="shared" ref="U140:V140" si="167">SUM(C140+G140+I140+K140+M140+O140+Q140+S140)</f>
        <v>119</v>
      </c>
      <c r="V140" s="31">
        <f t="shared" si="167"/>
        <v>73619950</v>
      </c>
      <c r="W140" s="51">
        <f>U140-'Non Residential-Finish&amp; Imp'!U127</f>
        <v>31</v>
      </c>
      <c r="X140" s="52">
        <f>W140/'Non Residential-Finish&amp; Imp'!U127</f>
        <v>0.3522727273</v>
      </c>
      <c r="Y140" s="53">
        <f>V140-'Non Residential-Finish&amp; Imp'!V127</f>
        <v>30576084</v>
      </c>
      <c r="Z140" s="52">
        <f>Y140/'Non Residential-Finish&amp; Imp'!V127</f>
        <v>0.7103470678</v>
      </c>
      <c r="AA140" s="53">
        <f t="shared" si="163"/>
        <v>102298316</v>
      </c>
      <c r="AB140" s="38"/>
      <c r="AC140" s="15"/>
      <c r="AD140" s="15"/>
      <c r="AE140" s="15"/>
      <c r="AF140" s="15"/>
      <c r="AG140" s="15"/>
      <c r="AH140" s="15"/>
      <c r="AI140" s="15"/>
      <c r="AJ140" s="15"/>
      <c r="AK140" s="15"/>
      <c r="AL140" s="15"/>
      <c r="AM140" s="15"/>
      <c r="AN140" s="15"/>
      <c r="AO140" s="38"/>
      <c r="AP140" s="38"/>
      <c r="AQ140" s="38"/>
    </row>
    <row r="141" ht="12.75" customHeight="1">
      <c r="A141" s="15" t="s">
        <v>25</v>
      </c>
      <c r="B141" s="24">
        <v>2015.0</v>
      </c>
      <c r="C141" s="25">
        <v>4.0</v>
      </c>
      <c r="D141" s="26">
        <v>264885.0</v>
      </c>
      <c r="E141" s="25">
        <v>8.0</v>
      </c>
      <c r="F141" s="26">
        <v>575000.0</v>
      </c>
      <c r="G141" s="25">
        <v>75.0</v>
      </c>
      <c r="H141" s="26">
        <v>2.079041E7</v>
      </c>
      <c r="I141" s="25">
        <v>11.0</v>
      </c>
      <c r="J141" s="26">
        <v>1446859.0</v>
      </c>
      <c r="K141" s="25">
        <v>0.0</v>
      </c>
      <c r="L141" s="26">
        <v>0.0</v>
      </c>
      <c r="M141" s="25">
        <v>11.0</v>
      </c>
      <c r="N141" s="26">
        <v>901598.0</v>
      </c>
      <c r="O141" s="25">
        <v>0.0</v>
      </c>
      <c r="P141" s="26">
        <v>0.0</v>
      </c>
      <c r="Q141" s="25">
        <v>0.0</v>
      </c>
      <c r="R141" s="26">
        <v>0.0</v>
      </c>
      <c r="S141" s="29">
        <v>13.0</v>
      </c>
      <c r="T141" s="29">
        <v>1.4698588E7</v>
      </c>
      <c r="U141" s="30">
        <f t="shared" ref="U141:V141" si="168">SUM(C141+G141+I141+K141+M141+O141+Q141+S141)</f>
        <v>114</v>
      </c>
      <c r="V141" s="31">
        <f t="shared" si="168"/>
        <v>38102340</v>
      </c>
      <c r="W141" s="51">
        <f>U141-'Non Residential-Finish&amp; Imp'!U128</f>
        <v>39</v>
      </c>
      <c r="X141" s="52">
        <f>W141/'Non Residential-Finish&amp; Imp'!U128</f>
        <v>0.52</v>
      </c>
      <c r="Y141" s="53">
        <f>V141-'Non Residential-Finish&amp; Imp'!V128</f>
        <v>4178171</v>
      </c>
      <c r="Z141" s="52">
        <f>Y141/'Non Residential-Finish&amp; Imp'!V128</f>
        <v>0.1231620736</v>
      </c>
      <c r="AA141" s="53">
        <f t="shared" si="163"/>
        <v>106476487</v>
      </c>
      <c r="AB141" s="38"/>
      <c r="AC141" s="15"/>
      <c r="AD141" s="15"/>
      <c r="AE141" s="15"/>
      <c r="AF141" s="15"/>
      <c r="AG141" s="15"/>
      <c r="AH141" s="15"/>
      <c r="AI141" s="15"/>
      <c r="AJ141" s="15"/>
      <c r="AK141" s="15"/>
      <c r="AL141" s="15"/>
      <c r="AM141" s="15"/>
      <c r="AN141" s="15"/>
      <c r="AO141" s="38"/>
      <c r="AP141" s="38"/>
      <c r="AQ141" s="38"/>
    </row>
    <row r="142" ht="12.75" customHeight="1">
      <c r="A142" s="15" t="s">
        <v>26</v>
      </c>
      <c r="B142" s="24">
        <v>2015.0</v>
      </c>
      <c r="C142" s="25">
        <v>2.0</v>
      </c>
      <c r="D142" s="26">
        <v>39491.0</v>
      </c>
      <c r="E142" s="25">
        <v>7.0</v>
      </c>
      <c r="F142" s="26">
        <v>1769000.0</v>
      </c>
      <c r="G142" s="25">
        <v>40.0</v>
      </c>
      <c r="H142" s="26">
        <v>3.3013302E7</v>
      </c>
      <c r="I142" s="25">
        <v>28.0</v>
      </c>
      <c r="J142" s="26">
        <v>2.7653717E7</v>
      </c>
      <c r="K142" s="25">
        <v>1.0</v>
      </c>
      <c r="L142" s="26">
        <v>350000.0</v>
      </c>
      <c r="M142" s="25">
        <v>22.0</v>
      </c>
      <c r="N142" s="26">
        <v>747014.0</v>
      </c>
      <c r="O142" s="25">
        <v>0.0</v>
      </c>
      <c r="P142" s="26">
        <v>0.0</v>
      </c>
      <c r="Q142" s="25">
        <v>0.0</v>
      </c>
      <c r="R142" s="26">
        <v>0.0</v>
      </c>
      <c r="S142" s="29">
        <v>13.0</v>
      </c>
      <c r="T142" s="29">
        <v>1.0286367E7</v>
      </c>
      <c r="U142" s="30">
        <f t="shared" ref="U142:V142" si="169">SUM(C142+G142+I142+K142+M142+O142+Q142+S142)</f>
        <v>106</v>
      </c>
      <c r="V142" s="31">
        <f t="shared" si="169"/>
        <v>72089891</v>
      </c>
      <c r="W142" s="51">
        <f>U142-'Non Residential-Finish&amp; Imp'!U129</f>
        <v>65</v>
      </c>
      <c r="X142" s="52">
        <f>W142/'Non Residential-Finish&amp; Imp'!U129</f>
        <v>1.585365854</v>
      </c>
      <c r="Y142" s="53">
        <f>V142-'Non Residential-Finish&amp; Imp'!V129</f>
        <v>63868324</v>
      </c>
      <c r="Z142" s="52">
        <f>Y142/'Non Residential-Finish&amp; Imp'!V129</f>
        <v>7.768388192</v>
      </c>
      <c r="AA142" s="53">
        <f t="shared" si="163"/>
        <v>170344811</v>
      </c>
      <c r="AB142" s="38"/>
      <c r="AC142" s="15"/>
      <c r="AD142" s="15"/>
      <c r="AE142" s="15"/>
      <c r="AF142" s="15"/>
      <c r="AG142" s="15"/>
      <c r="AH142" s="15"/>
      <c r="AI142" s="15"/>
      <c r="AJ142" s="15"/>
      <c r="AK142" s="15"/>
      <c r="AL142" s="15"/>
      <c r="AM142" s="15"/>
      <c r="AN142" s="15"/>
      <c r="AO142" s="38"/>
      <c r="AP142" s="38"/>
      <c r="AQ142" s="38"/>
    </row>
    <row r="143" ht="12.75" customHeight="1">
      <c r="A143" s="15" t="s">
        <v>27</v>
      </c>
      <c r="B143" s="24">
        <v>2015.0</v>
      </c>
      <c r="C143" s="25">
        <v>4.0</v>
      </c>
      <c r="D143" s="26">
        <v>1079132.0</v>
      </c>
      <c r="E143" s="25">
        <v>7.0</v>
      </c>
      <c r="F143" s="26">
        <v>238700.0</v>
      </c>
      <c r="G143" s="25">
        <v>80.0</v>
      </c>
      <c r="H143" s="26">
        <v>5.0278203E7</v>
      </c>
      <c r="I143" s="25">
        <v>16.0</v>
      </c>
      <c r="J143" s="26">
        <v>3040451.0</v>
      </c>
      <c r="K143" s="25">
        <v>1.0</v>
      </c>
      <c r="L143" s="26">
        <v>2150000.0</v>
      </c>
      <c r="M143" s="25">
        <v>20.0</v>
      </c>
      <c r="N143" s="26">
        <v>1121584.0</v>
      </c>
      <c r="O143" s="25">
        <v>0.0</v>
      </c>
      <c r="P143" s="26">
        <v>0.0</v>
      </c>
      <c r="Q143" s="25">
        <v>0.0</v>
      </c>
      <c r="R143" s="26">
        <v>0.0</v>
      </c>
      <c r="S143" s="29">
        <v>0.0</v>
      </c>
      <c r="T143" s="29">
        <v>0.0</v>
      </c>
      <c r="U143" s="30">
        <f t="shared" ref="U143:V143" si="170">SUM(C143+G143+I143+K143+M143+O143+Q143+S143)</f>
        <v>121</v>
      </c>
      <c r="V143" s="31">
        <f t="shared" si="170"/>
        <v>57669370</v>
      </c>
      <c r="W143" s="51">
        <f>U143-'Non Residential-Finish&amp; Imp'!U130</f>
        <v>53</v>
      </c>
      <c r="X143" s="52">
        <f>W143/'Non Residential-Finish&amp; Imp'!U130</f>
        <v>0.7794117647</v>
      </c>
      <c r="Y143" s="53">
        <f>V143-'Non Residential-Finish&amp; Imp'!V130</f>
        <v>20910160</v>
      </c>
      <c r="Z143" s="52">
        <f>Y143/'Non Residential-Finish&amp; Imp'!V130</f>
        <v>0.568841387</v>
      </c>
      <c r="AA143" s="53">
        <f t="shared" si="163"/>
        <v>191254971</v>
      </c>
      <c r="AB143" s="38"/>
      <c r="AC143" s="15"/>
      <c r="AD143" s="15"/>
      <c r="AE143" s="15"/>
      <c r="AF143" s="15"/>
      <c r="AG143" s="15"/>
      <c r="AH143" s="15"/>
      <c r="AI143" s="15"/>
      <c r="AJ143" s="15"/>
      <c r="AK143" s="15"/>
      <c r="AL143" s="15"/>
      <c r="AM143" s="15"/>
      <c r="AN143" s="15"/>
      <c r="AO143" s="38"/>
      <c r="AP143" s="38"/>
      <c r="AQ143" s="38"/>
    </row>
    <row r="144" ht="12.75" customHeight="1">
      <c r="A144" s="15" t="s">
        <v>28</v>
      </c>
      <c r="B144" s="24">
        <v>2015.0</v>
      </c>
      <c r="C144" s="25">
        <v>0.0</v>
      </c>
      <c r="D144" s="26">
        <v>0.0</v>
      </c>
      <c r="E144" s="25">
        <v>2.0</v>
      </c>
      <c r="F144" s="26">
        <v>125000.0</v>
      </c>
      <c r="G144" s="25">
        <v>62.0</v>
      </c>
      <c r="H144" s="26">
        <v>1.3531424E7</v>
      </c>
      <c r="I144" s="25">
        <v>24.0</v>
      </c>
      <c r="J144" s="26">
        <v>2.2835311E7</v>
      </c>
      <c r="K144" s="25">
        <v>0.0</v>
      </c>
      <c r="L144" s="26">
        <v>0.0</v>
      </c>
      <c r="M144" s="25">
        <v>11.0</v>
      </c>
      <c r="N144" s="26">
        <v>889456.0</v>
      </c>
      <c r="O144" s="25">
        <v>0.0</v>
      </c>
      <c r="P144" s="26">
        <v>0.0</v>
      </c>
      <c r="Q144" s="25">
        <v>0.0</v>
      </c>
      <c r="R144" s="26">
        <v>0.0</v>
      </c>
      <c r="S144" s="29">
        <v>0.0</v>
      </c>
      <c r="T144" s="29">
        <v>0.0</v>
      </c>
      <c r="U144" s="30">
        <f t="shared" ref="U144:V144" si="171">SUM(C144+G144+I144+K144+M144+O144+Q144+S144)</f>
        <v>97</v>
      </c>
      <c r="V144" s="31">
        <f t="shared" si="171"/>
        <v>37256191</v>
      </c>
      <c r="W144" s="51">
        <f>U144-'Non Residential-Finish&amp; Imp'!U131</f>
        <v>1</v>
      </c>
      <c r="X144" s="52">
        <f>W144/'Non Residential-Finish&amp; Imp'!U131</f>
        <v>0.01041666667</v>
      </c>
      <c r="Y144" s="53">
        <f>V144-'Non Residential-Finish&amp; Imp'!V131</f>
        <v>9925503</v>
      </c>
      <c r="Z144" s="52">
        <f>Y144/'Non Residential-Finish&amp; Imp'!V131</f>
        <v>0.3631633057</v>
      </c>
      <c r="AA144" s="53">
        <f t="shared" si="163"/>
        <v>201180474</v>
      </c>
      <c r="AB144" s="38"/>
      <c r="AC144" s="15"/>
      <c r="AD144" s="15"/>
      <c r="AE144" s="15"/>
      <c r="AF144" s="15"/>
      <c r="AG144" s="15"/>
      <c r="AH144" s="15"/>
      <c r="AI144" s="15"/>
      <c r="AJ144" s="15"/>
      <c r="AK144" s="15"/>
      <c r="AL144" s="15"/>
      <c r="AM144" s="15"/>
      <c r="AN144" s="15"/>
      <c r="AO144" s="38"/>
      <c r="AP144" s="38"/>
      <c r="AQ144" s="38"/>
    </row>
    <row r="145" ht="12.75" customHeight="1">
      <c r="A145" s="15" t="s">
        <v>29</v>
      </c>
      <c r="B145" s="24">
        <v>2015.0</v>
      </c>
      <c r="C145" s="25">
        <v>1.0</v>
      </c>
      <c r="D145" s="26">
        <v>30000.0</v>
      </c>
      <c r="E145" s="25">
        <v>0.0</v>
      </c>
      <c r="F145" s="26">
        <v>0.0</v>
      </c>
      <c r="G145" s="25">
        <v>48.0</v>
      </c>
      <c r="H145" s="26">
        <v>1.8222013E7</v>
      </c>
      <c r="I145" s="25">
        <v>18.0</v>
      </c>
      <c r="J145" s="26">
        <v>3201066.0</v>
      </c>
      <c r="K145" s="25">
        <v>1.0</v>
      </c>
      <c r="L145" s="26">
        <v>661000.0</v>
      </c>
      <c r="M145" s="25">
        <v>6.0</v>
      </c>
      <c r="N145" s="26">
        <v>263851.0</v>
      </c>
      <c r="O145" s="25">
        <v>0.0</v>
      </c>
      <c r="P145" s="26">
        <v>0.0</v>
      </c>
      <c r="Q145" s="25">
        <v>0.0</v>
      </c>
      <c r="R145" s="26">
        <v>0.0</v>
      </c>
      <c r="S145" s="29">
        <v>0.0</v>
      </c>
      <c r="T145" s="29">
        <v>0.0</v>
      </c>
      <c r="U145" s="30">
        <f t="shared" ref="U145:V145" si="172">SUM(C145+G145+I145+K145+M145+O145+Q145+S145)</f>
        <v>74</v>
      </c>
      <c r="V145" s="31">
        <f t="shared" si="172"/>
        <v>22377930</v>
      </c>
      <c r="W145" s="51">
        <f>U145-'Non Residential-Finish&amp; Imp'!U132</f>
        <v>6</v>
      </c>
      <c r="X145" s="52">
        <f>W145/'Non Residential-Finish&amp; Imp'!U132</f>
        <v>0.08823529412</v>
      </c>
      <c r="Y145" s="53">
        <f>V145-'Non Residential-Finish&amp; Imp'!V132</f>
        <v>7744902</v>
      </c>
      <c r="Z145" s="52">
        <f>Y145/'Non Residential-Finish&amp; Imp'!V132</f>
        <v>0.5292754172</v>
      </c>
      <c r="AA145" s="53">
        <f t="shared" si="163"/>
        <v>208925376</v>
      </c>
      <c r="AB145" s="38"/>
      <c r="AC145" s="15"/>
      <c r="AD145" s="15"/>
      <c r="AE145" s="15"/>
      <c r="AF145" s="15"/>
      <c r="AG145" s="15"/>
      <c r="AH145" s="15"/>
      <c r="AI145" s="15"/>
      <c r="AJ145" s="15"/>
      <c r="AK145" s="15"/>
      <c r="AL145" s="15"/>
      <c r="AM145" s="15"/>
      <c r="AN145" s="15"/>
      <c r="AO145" s="38"/>
      <c r="AP145" s="38"/>
      <c r="AQ145" s="38"/>
    </row>
    <row r="146" ht="12.75" customHeight="1">
      <c r="A146" s="15" t="s">
        <v>30</v>
      </c>
      <c r="B146" s="24">
        <v>2015.0</v>
      </c>
      <c r="C146" s="25">
        <v>0.0</v>
      </c>
      <c r="D146" s="26">
        <v>0.0</v>
      </c>
      <c r="E146" s="25">
        <v>0.0</v>
      </c>
      <c r="F146" s="26">
        <v>0.0</v>
      </c>
      <c r="G146" s="25">
        <v>50.0</v>
      </c>
      <c r="H146" s="26">
        <v>1.5862457E7</v>
      </c>
      <c r="I146" s="25">
        <v>16.0</v>
      </c>
      <c r="J146" s="26">
        <v>9181374.0</v>
      </c>
      <c r="K146" s="25">
        <v>0.0</v>
      </c>
      <c r="L146" s="26">
        <v>0.0</v>
      </c>
      <c r="M146" s="25">
        <v>0.0</v>
      </c>
      <c r="N146" s="26">
        <v>0.0</v>
      </c>
      <c r="O146" s="25">
        <v>0.0</v>
      </c>
      <c r="P146" s="26">
        <v>0.0</v>
      </c>
      <c r="Q146" s="25">
        <v>0.0</v>
      </c>
      <c r="R146" s="26">
        <v>0.0</v>
      </c>
      <c r="S146" s="29">
        <v>4.0</v>
      </c>
      <c r="T146" s="29">
        <v>5211604.0</v>
      </c>
      <c r="U146" s="30">
        <f t="shared" ref="U146:V146" si="173">SUM(C146+G146+I146+K146+M146+O146+Q146+S146)</f>
        <v>70</v>
      </c>
      <c r="V146" s="31">
        <f t="shared" si="173"/>
        <v>30255435</v>
      </c>
      <c r="W146" s="51">
        <f>U146-'Non Residential-Finish&amp; Imp'!U133</f>
        <v>-22</v>
      </c>
      <c r="X146" s="52">
        <f>W146/'Non Residential-Finish&amp; Imp'!U133</f>
        <v>-0.2391304348</v>
      </c>
      <c r="Y146" s="53">
        <f>V146-'Non Residential-Finish&amp; Imp'!V133</f>
        <v>-6341310</v>
      </c>
      <c r="Z146" s="52">
        <f>Y146/'Non Residential-Finish&amp; Imp'!V133</f>
        <v>-0.1732752462</v>
      </c>
      <c r="AA146" s="53">
        <f t="shared" si="163"/>
        <v>202584066</v>
      </c>
      <c r="AB146" s="38"/>
      <c r="AC146" s="15"/>
      <c r="AD146" s="15"/>
      <c r="AE146" s="15"/>
      <c r="AF146" s="15"/>
      <c r="AG146" s="15"/>
      <c r="AH146" s="15"/>
      <c r="AI146" s="15"/>
      <c r="AJ146" s="15"/>
      <c r="AK146" s="15"/>
      <c r="AL146" s="15"/>
      <c r="AM146" s="15"/>
      <c r="AN146" s="15"/>
      <c r="AO146" s="38"/>
      <c r="AP146" s="38"/>
      <c r="AQ146" s="38"/>
    </row>
    <row r="147" ht="12.75" customHeight="1">
      <c r="A147" s="23" t="s">
        <v>31</v>
      </c>
      <c r="B147" s="40">
        <v>2015.0</v>
      </c>
      <c r="C147" s="41">
        <f t="shared" ref="C147:W147" si="174">SUM(C135:C146)</f>
        <v>23</v>
      </c>
      <c r="D147" s="42">
        <f t="shared" si="174"/>
        <v>2950570</v>
      </c>
      <c r="E147" s="41">
        <f t="shared" si="174"/>
        <v>43</v>
      </c>
      <c r="F147" s="42">
        <f t="shared" si="174"/>
        <v>5419500</v>
      </c>
      <c r="G147" s="41">
        <f t="shared" si="174"/>
        <v>742</v>
      </c>
      <c r="H147" s="42">
        <f t="shared" si="174"/>
        <v>337659789</v>
      </c>
      <c r="I147" s="41">
        <f t="shared" si="174"/>
        <v>222</v>
      </c>
      <c r="J147" s="42">
        <f t="shared" si="174"/>
        <v>137321487</v>
      </c>
      <c r="K147" s="41">
        <f t="shared" si="174"/>
        <v>3</v>
      </c>
      <c r="L147" s="42">
        <f t="shared" si="174"/>
        <v>3161000</v>
      </c>
      <c r="M147" s="41">
        <f t="shared" si="174"/>
        <v>121</v>
      </c>
      <c r="N147" s="42">
        <f t="shared" si="174"/>
        <v>8666267</v>
      </c>
      <c r="O147" s="41">
        <f t="shared" si="174"/>
        <v>0</v>
      </c>
      <c r="P147" s="42">
        <f t="shared" si="174"/>
        <v>0</v>
      </c>
      <c r="Q147" s="41">
        <f t="shared" si="174"/>
        <v>0</v>
      </c>
      <c r="R147" s="42">
        <f t="shared" si="174"/>
        <v>0</v>
      </c>
      <c r="S147" s="45">
        <f t="shared" si="174"/>
        <v>85</v>
      </c>
      <c r="T147" s="45">
        <f t="shared" si="174"/>
        <v>95670773</v>
      </c>
      <c r="U147" s="46">
        <f t="shared" si="174"/>
        <v>1196</v>
      </c>
      <c r="V147" s="47">
        <f t="shared" si="174"/>
        <v>585429886</v>
      </c>
      <c r="W147" s="54">
        <f t="shared" si="174"/>
        <v>267</v>
      </c>
      <c r="X147" s="55">
        <f>W147/'Non Residential-Finish&amp; Imp'!U134</f>
        <v>0.2874058127</v>
      </c>
      <c r="Y147" s="56">
        <f>SUM(Y135:Y146)</f>
        <v>202584066</v>
      </c>
      <c r="Z147" s="55">
        <f>Y147/'Non Residential-Finish&amp; Imp'!V134</f>
        <v>0.5291531353</v>
      </c>
      <c r="AA147" s="56">
        <f t="shared" ref="AA147:AA148" si="176">Y147</f>
        <v>202584066</v>
      </c>
      <c r="AB147" s="38"/>
      <c r="AC147" s="15"/>
      <c r="AD147" s="15"/>
      <c r="AE147" s="15"/>
      <c r="AF147" s="15"/>
      <c r="AG147" s="15"/>
      <c r="AH147" s="15"/>
      <c r="AI147" s="15"/>
      <c r="AJ147" s="15"/>
      <c r="AK147" s="15"/>
      <c r="AL147" s="15"/>
      <c r="AM147" s="15"/>
      <c r="AN147" s="15"/>
      <c r="AO147" s="38"/>
      <c r="AP147" s="38"/>
      <c r="AQ147" s="38"/>
    </row>
    <row r="148" ht="12.75" customHeight="1">
      <c r="A148" s="15" t="s">
        <v>19</v>
      </c>
      <c r="B148" s="24">
        <v>2016.0</v>
      </c>
      <c r="C148" s="25">
        <v>0.0</v>
      </c>
      <c r="D148" s="26">
        <v>0.0</v>
      </c>
      <c r="E148" s="25">
        <v>0.0</v>
      </c>
      <c r="F148" s="26">
        <v>0.0</v>
      </c>
      <c r="G148" s="25">
        <v>62.0</v>
      </c>
      <c r="H148" s="26">
        <v>2.2989763E7</v>
      </c>
      <c r="I148" s="25">
        <v>3.0</v>
      </c>
      <c r="J148" s="26">
        <v>210000.0</v>
      </c>
      <c r="K148" s="25">
        <v>0.0</v>
      </c>
      <c r="L148" s="26">
        <v>0.0</v>
      </c>
      <c r="M148" s="25">
        <v>1.0</v>
      </c>
      <c r="N148" s="26">
        <v>29928.0</v>
      </c>
      <c r="O148" s="25">
        <v>0.0</v>
      </c>
      <c r="P148" s="26">
        <v>0.0</v>
      </c>
      <c r="Q148" s="25">
        <v>0.0</v>
      </c>
      <c r="R148" s="26">
        <v>0.0</v>
      </c>
      <c r="S148" s="29">
        <v>4.0</v>
      </c>
      <c r="T148" s="29">
        <v>960000.0</v>
      </c>
      <c r="U148" s="30">
        <f t="shared" ref="U148:V148" si="175">SUM(C148+G148+I148+K148+M148+O148+Q148+S148+E148)</f>
        <v>70</v>
      </c>
      <c r="V148" s="31">
        <f t="shared" si="175"/>
        <v>24189691</v>
      </c>
      <c r="W148" s="51">
        <f>U148-'Non Residential-Finish&amp; Imp'!U135</f>
        <v>-13</v>
      </c>
      <c r="X148" s="52">
        <f>W148/'Non Residential-Finish&amp; Imp'!U135</f>
        <v>-0.156626506</v>
      </c>
      <c r="Y148" s="53">
        <f>V148-'Non Residential-Finish&amp; Imp'!V135</f>
        <v>-5967247</v>
      </c>
      <c r="Z148" s="52">
        <f>Y148/'Non Residential-Finish&amp; Imp'!V135</f>
        <v>-0.1978731063</v>
      </c>
      <c r="AA148" s="53">
        <f t="shared" si="176"/>
        <v>-5967247</v>
      </c>
      <c r="AB148" s="38"/>
      <c r="AC148" s="37">
        <f t="array" ref="AC148:AN149">TRANSPOSE(U148:V159)</f>
        <v>70</v>
      </c>
      <c r="AD148" s="37">
        <v>62.0</v>
      </c>
      <c r="AE148" s="37">
        <v>99.0</v>
      </c>
      <c r="AF148" s="37">
        <v>83.0</v>
      </c>
      <c r="AG148" s="37">
        <v>98.0</v>
      </c>
      <c r="AH148" s="37">
        <v>111.0</v>
      </c>
      <c r="AI148" s="37">
        <v>58.0</v>
      </c>
      <c r="AJ148" s="37">
        <v>55.0</v>
      </c>
      <c r="AK148" s="37">
        <v>46.0</v>
      </c>
      <c r="AL148" s="37">
        <v>67.0</v>
      </c>
      <c r="AM148" s="37">
        <v>78.0</v>
      </c>
      <c r="AN148" s="37">
        <v>66.0</v>
      </c>
      <c r="AO148" s="38"/>
      <c r="AP148" s="38"/>
      <c r="AQ148" s="38"/>
    </row>
    <row r="149" ht="12.75" customHeight="1">
      <c r="A149" s="15" t="s">
        <v>20</v>
      </c>
      <c r="B149" s="24">
        <v>2016.0</v>
      </c>
      <c r="C149" s="25">
        <v>1.0</v>
      </c>
      <c r="D149" s="26">
        <v>25000.0</v>
      </c>
      <c r="E149" s="25">
        <v>0.0</v>
      </c>
      <c r="F149" s="26">
        <v>0.0</v>
      </c>
      <c r="G149" s="25">
        <v>53.0</v>
      </c>
      <c r="H149" s="26">
        <v>2.7284636E7</v>
      </c>
      <c r="I149" s="25">
        <v>2.0</v>
      </c>
      <c r="J149" s="26">
        <v>120000.0</v>
      </c>
      <c r="K149" s="25">
        <v>0.0</v>
      </c>
      <c r="L149" s="26">
        <v>0.0</v>
      </c>
      <c r="M149" s="25">
        <v>2.0</v>
      </c>
      <c r="N149" s="26">
        <v>171996.0</v>
      </c>
      <c r="O149" s="25">
        <v>0.0</v>
      </c>
      <c r="P149" s="26">
        <v>0.0</v>
      </c>
      <c r="Q149" s="25">
        <v>0.0</v>
      </c>
      <c r="R149" s="26">
        <v>0.0</v>
      </c>
      <c r="S149" s="29">
        <v>4.0</v>
      </c>
      <c r="T149" s="29">
        <v>601000.0</v>
      </c>
      <c r="U149" s="30">
        <f t="shared" ref="U149:V149" si="177">SUM(C149+G149+I149+K149+M149+O149+Q149+S149+E149)</f>
        <v>62</v>
      </c>
      <c r="V149" s="31">
        <f t="shared" si="177"/>
        <v>28202632</v>
      </c>
      <c r="W149" s="51">
        <f>U149-'Non Residential-Finish&amp; Imp'!U136</f>
        <v>-16</v>
      </c>
      <c r="X149" s="52">
        <f>W149/'Non Residential-Finish&amp; Imp'!U136</f>
        <v>-0.2051282051</v>
      </c>
      <c r="Y149" s="53">
        <f>V149-'Non Residential-Finish&amp; Imp'!V136</f>
        <v>-82593202</v>
      </c>
      <c r="Z149" s="52">
        <f>Y149/'Non Residential-Finish&amp; Imp'!V136</f>
        <v>-0.7454540394</v>
      </c>
      <c r="AA149" s="53">
        <f t="shared" ref="AA149:AA159" si="179">AA148+Y149</f>
        <v>-88560449</v>
      </c>
      <c r="AB149" s="38"/>
      <c r="AC149" s="37">
        <v>2.4189691E7</v>
      </c>
      <c r="AD149" s="37">
        <v>2.8202632E7</v>
      </c>
      <c r="AE149" s="37">
        <v>4.6838392E7</v>
      </c>
      <c r="AF149" s="37">
        <v>4.0920517E7</v>
      </c>
      <c r="AG149" s="37">
        <v>2.6114332E7</v>
      </c>
      <c r="AH149" s="37">
        <v>7.2667266E7</v>
      </c>
      <c r="AI149" s="37">
        <v>3.9232567E7</v>
      </c>
      <c r="AJ149" s="37">
        <v>2.5656518E7</v>
      </c>
      <c r="AK149" s="37">
        <v>1.2951454E7</v>
      </c>
      <c r="AL149" s="37">
        <v>1.7784403E7</v>
      </c>
      <c r="AM149" s="37">
        <v>1.1444448E7</v>
      </c>
      <c r="AN149" s="37">
        <v>1.6075713E7</v>
      </c>
      <c r="AO149" s="38"/>
      <c r="AP149" s="38"/>
      <c r="AQ149" s="38"/>
    </row>
    <row r="150" ht="12.75" customHeight="1">
      <c r="A150" s="15" t="s">
        <v>21</v>
      </c>
      <c r="B150" s="24">
        <v>2016.0</v>
      </c>
      <c r="C150" s="25">
        <v>1.0</v>
      </c>
      <c r="D150" s="26">
        <v>100000.0</v>
      </c>
      <c r="E150" s="25">
        <v>0.0</v>
      </c>
      <c r="F150" s="26">
        <v>0.0</v>
      </c>
      <c r="G150" s="25">
        <v>80.0</v>
      </c>
      <c r="H150" s="26">
        <v>4.3521572E7</v>
      </c>
      <c r="I150" s="25">
        <v>6.0</v>
      </c>
      <c r="J150" s="26">
        <v>878996.0</v>
      </c>
      <c r="K150" s="25">
        <v>0.0</v>
      </c>
      <c r="L150" s="26">
        <v>0.0</v>
      </c>
      <c r="M150" s="25">
        <v>4.0</v>
      </c>
      <c r="N150" s="26">
        <v>268324.0</v>
      </c>
      <c r="O150" s="25">
        <v>0.0</v>
      </c>
      <c r="P150" s="26">
        <v>0.0</v>
      </c>
      <c r="Q150" s="25">
        <v>0.0</v>
      </c>
      <c r="R150" s="26">
        <v>0.0</v>
      </c>
      <c r="S150" s="29">
        <v>8.0</v>
      </c>
      <c r="T150" s="29">
        <v>2069500.0</v>
      </c>
      <c r="U150" s="30">
        <f t="shared" ref="U150:V150" si="178">SUM(C150+G150+I150+K150+M150+O150+Q150+S150+E150)</f>
        <v>99</v>
      </c>
      <c r="V150" s="31">
        <f t="shared" si="178"/>
        <v>46838392</v>
      </c>
      <c r="W150" s="51">
        <f>U150-'Non Residential-Finish&amp; Imp'!U137</f>
        <v>0</v>
      </c>
      <c r="X150" s="52">
        <f>W150/'Non Residential-Finish&amp; Imp'!U137</f>
        <v>0</v>
      </c>
      <c r="Y150" s="53">
        <f>V150-'Non Residential-Finish&amp; Imp'!V137</f>
        <v>25200741</v>
      </c>
      <c r="Z150" s="52">
        <f>Y150/'Non Residential-Finish&amp; Imp'!V137</f>
        <v>1.164670832</v>
      </c>
      <c r="AA150" s="53">
        <f t="shared" si="179"/>
        <v>-63359708</v>
      </c>
      <c r="AB150" s="38"/>
      <c r="AC150" s="57">
        <f t="shared" ref="AC150:AN150" si="180">AC149/$AC$125</f>
        <v>24.189691</v>
      </c>
      <c r="AD150" s="57">
        <f t="shared" si="180"/>
        <v>28.202632</v>
      </c>
      <c r="AE150" s="57">
        <f t="shared" si="180"/>
        <v>46.838392</v>
      </c>
      <c r="AF150" s="57">
        <f t="shared" si="180"/>
        <v>40.920517</v>
      </c>
      <c r="AG150" s="57">
        <f t="shared" si="180"/>
        <v>26.114332</v>
      </c>
      <c r="AH150" s="57">
        <f t="shared" si="180"/>
        <v>72.667266</v>
      </c>
      <c r="AI150" s="57">
        <f t="shared" si="180"/>
        <v>39.232567</v>
      </c>
      <c r="AJ150" s="57">
        <f t="shared" si="180"/>
        <v>25.656518</v>
      </c>
      <c r="AK150" s="57">
        <f t="shared" si="180"/>
        <v>12.951454</v>
      </c>
      <c r="AL150" s="57">
        <f t="shared" si="180"/>
        <v>17.784403</v>
      </c>
      <c r="AM150" s="57">
        <f t="shared" si="180"/>
        <v>11.444448</v>
      </c>
      <c r="AN150" s="57">
        <f t="shared" si="180"/>
        <v>16.075713</v>
      </c>
      <c r="AO150" s="38"/>
      <c r="AP150" s="38"/>
      <c r="AQ150" s="38"/>
    </row>
    <row r="151" ht="12.75" customHeight="1">
      <c r="A151" s="15" t="s">
        <v>22</v>
      </c>
      <c r="B151" s="24">
        <v>2016.0</v>
      </c>
      <c r="C151" s="25">
        <v>0.0</v>
      </c>
      <c r="D151" s="26">
        <v>0.0</v>
      </c>
      <c r="E151" s="25">
        <v>0.0</v>
      </c>
      <c r="F151" s="26">
        <v>0.0</v>
      </c>
      <c r="G151" s="25">
        <v>68.0</v>
      </c>
      <c r="H151" s="26">
        <v>3.6452905E7</v>
      </c>
      <c r="I151" s="25">
        <v>9.0</v>
      </c>
      <c r="J151" s="26">
        <v>3971908.0</v>
      </c>
      <c r="K151" s="25">
        <v>0.0</v>
      </c>
      <c r="L151" s="26">
        <v>0.0</v>
      </c>
      <c r="M151" s="25">
        <v>3.0</v>
      </c>
      <c r="N151" s="26">
        <v>106704.0</v>
      </c>
      <c r="O151" s="25">
        <v>0.0</v>
      </c>
      <c r="P151" s="26">
        <v>0.0</v>
      </c>
      <c r="Q151" s="25">
        <v>0.0</v>
      </c>
      <c r="R151" s="26">
        <v>0.0</v>
      </c>
      <c r="S151" s="29">
        <v>3.0</v>
      </c>
      <c r="T151" s="29">
        <v>389000.0</v>
      </c>
      <c r="U151" s="30">
        <f t="shared" ref="U151:V151" si="181">SUM(C151+G151+I151+K151+M151+O151+Q151+S151+E151)</f>
        <v>83</v>
      </c>
      <c r="V151" s="31">
        <f t="shared" si="181"/>
        <v>40920517</v>
      </c>
      <c r="W151" s="51">
        <f>U151-'Non Residential-Finish&amp; Imp'!U138</f>
        <v>-38</v>
      </c>
      <c r="X151" s="52">
        <f>W151/'Non Residential-Finish&amp; Imp'!U138</f>
        <v>-0.3140495868</v>
      </c>
      <c r="Y151" s="53">
        <f>V151-'Non Residential-Finish&amp; Imp'!V138</f>
        <v>-15552871</v>
      </c>
      <c r="Z151" s="52">
        <f>Y151/'Non Residential-Finish&amp; Imp'!V138</f>
        <v>-0.2754017698</v>
      </c>
      <c r="AA151" s="53">
        <f t="shared" si="179"/>
        <v>-78912579</v>
      </c>
      <c r="AB151" s="38"/>
      <c r="AC151" s="4"/>
      <c r="AD151" s="4"/>
      <c r="AE151" s="4"/>
      <c r="AF151" s="4"/>
      <c r="AG151" s="4"/>
      <c r="AH151" s="4"/>
      <c r="AI151" s="4"/>
      <c r="AJ151" s="4"/>
      <c r="AK151" s="4"/>
      <c r="AL151" s="4"/>
      <c r="AM151" s="4"/>
      <c r="AN151" s="4"/>
      <c r="AO151" s="38"/>
      <c r="AP151" s="38"/>
      <c r="AQ151" s="38"/>
    </row>
    <row r="152" ht="12.75" customHeight="1">
      <c r="A152" s="15" t="s">
        <v>23</v>
      </c>
      <c r="B152" s="24">
        <v>2016.0</v>
      </c>
      <c r="C152" s="25">
        <v>1.0</v>
      </c>
      <c r="D152" s="26">
        <v>110000.0</v>
      </c>
      <c r="E152" s="25">
        <v>4.0</v>
      </c>
      <c r="F152" s="26">
        <v>206000.0</v>
      </c>
      <c r="G152" s="25">
        <v>84.0</v>
      </c>
      <c r="H152" s="26">
        <v>1.7587841E7</v>
      </c>
      <c r="I152" s="25">
        <v>4.0</v>
      </c>
      <c r="J152" s="26">
        <v>2176972.0</v>
      </c>
      <c r="K152" s="25">
        <v>0.0</v>
      </c>
      <c r="L152" s="26">
        <v>0.0</v>
      </c>
      <c r="M152" s="25">
        <v>2.0</v>
      </c>
      <c r="N152" s="26">
        <v>938019.0</v>
      </c>
      <c r="O152" s="25">
        <v>0.0</v>
      </c>
      <c r="P152" s="26">
        <v>0.0</v>
      </c>
      <c r="Q152" s="25">
        <v>0.0</v>
      </c>
      <c r="R152" s="26">
        <v>0.0</v>
      </c>
      <c r="S152" s="29">
        <v>3.0</v>
      </c>
      <c r="T152" s="29">
        <v>5095500.0</v>
      </c>
      <c r="U152" s="30">
        <f t="shared" ref="U152:V152" si="182">SUM(C152+G152+I152+K152+M152+O152+Q152+S152+E152)</f>
        <v>98</v>
      </c>
      <c r="V152" s="31">
        <f t="shared" si="182"/>
        <v>26114332</v>
      </c>
      <c r="W152" s="51">
        <f>U152-'Non Residential-Finish&amp; Imp'!U139</f>
        <v>-16</v>
      </c>
      <c r="X152" s="52">
        <f>W152/'Non Residential-Finish&amp; Imp'!U139</f>
        <v>-0.1403508772</v>
      </c>
      <c r="Y152" s="53">
        <f>V152-'Non Residential-Finish&amp; Imp'!V139</f>
        <v>-8880636</v>
      </c>
      <c r="Z152" s="52">
        <f>Y152/'Non Residential-Finish&amp; Imp'!V139</f>
        <v>-0.2537689419</v>
      </c>
      <c r="AA152" s="53">
        <f t="shared" si="179"/>
        <v>-87793215</v>
      </c>
      <c r="AB152" s="38"/>
      <c r="AC152" s="4"/>
      <c r="AD152" s="4"/>
      <c r="AE152" s="4"/>
      <c r="AF152" s="4"/>
      <c r="AG152" s="4"/>
      <c r="AH152" s="4"/>
      <c r="AI152" s="4"/>
      <c r="AJ152" s="4"/>
      <c r="AK152" s="4"/>
      <c r="AL152" s="4"/>
      <c r="AM152" s="4"/>
      <c r="AN152" s="4"/>
      <c r="AO152" s="38"/>
      <c r="AP152" s="38"/>
      <c r="AQ152" s="38"/>
    </row>
    <row r="153" ht="12.75" customHeight="1">
      <c r="A153" s="15" t="s">
        <v>32</v>
      </c>
      <c r="B153" s="24">
        <v>2016.0</v>
      </c>
      <c r="C153" s="25">
        <v>0.0</v>
      </c>
      <c r="D153" s="26">
        <v>0.0</v>
      </c>
      <c r="E153" s="25">
        <v>2.0</v>
      </c>
      <c r="F153" s="26">
        <v>128000.0</v>
      </c>
      <c r="G153" s="25">
        <v>70.0</v>
      </c>
      <c r="H153" s="26">
        <v>5.6469339E7</v>
      </c>
      <c r="I153" s="25">
        <v>24.0</v>
      </c>
      <c r="J153" s="26">
        <v>1.3274352E7</v>
      </c>
      <c r="K153" s="25">
        <v>0.0</v>
      </c>
      <c r="L153" s="26">
        <v>0.0</v>
      </c>
      <c r="M153" s="25">
        <v>4.0</v>
      </c>
      <c r="N153" s="26">
        <v>207452.0</v>
      </c>
      <c r="O153" s="25">
        <v>0.0</v>
      </c>
      <c r="P153" s="26">
        <v>0.0</v>
      </c>
      <c r="Q153" s="25">
        <v>0.0</v>
      </c>
      <c r="R153" s="26">
        <v>0.0</v>
      </c>
      <c r="S153" s="29">
        <v>11.0</v>
      </c>
      <c r="T153" s="29">
        <v>2588123.0</v>
      </c>
      <c r="U153" s="30">
        <f t="shared" ref="U153:V153" si="183">SUM(C153+G153+I153+K153+M153+O153+Q153+S153+E153)</f>
        <v>111</v>
      </c>
      <c r="V153" s="31">
        <f t="shared" si="183"/>
        <v>72667266</v>
      </c>
      <c r="W153" s="51">
        <f>U153-'Non Residential-Finish&amp; Imp'!U140</f>
        <v>-8</v>
      </c>
      <c r="X153" s="52">
        <f>W153/'Non Residential-Finish&amp; Imp'!U140</f>
        <v>-0.06722689076</v>
      </c>
      <c r="Y153" s="53">
        <f>V153-'Non Residential-Finish&amp; Imp'!V140</f>
        <v>-952684</v>
      </c>
      <c r="Z153" s="52">
        <f>Y153/'Non Residential-Finish&amp; Imp'!V140</f>
        <v>-0.01294056842</v>
      </c>
      <c r="AA153" s="53">
        <f t="shared" si="179"/>
        <v>-88745899</v>
      </c>
      <c r="AB153" s="38"/>
      <c r="AC153" s="4"/>
      <c r="AD153" s="4"/>
      <c r="AE153" s="4"/>
      <c r="AF153" s="4"/>
      <c r="AG153" s="4"/>
      <c r="AH153" s="4"/>
      <c r="AI153" s="4"/>
      <c r="AJ153" s="4"/>
      <c r="AK153" s="4"/>
      <c r="AL153" s="4"/>
      <c r="AM153" s="4"/>
      <c r="AN153" s="4"/>
      <c r="AO153" s="38"/>
      <c r="AP153" s="38"/>
      <c r="AQ153" s="38"/>
    </row>
    <row r="154" ht="12.75" customHeight="1">
      <c r="A154" s="15" t="s">
        <v>25</v>
      </c>
      <c r="B154" s="24">
        <v>2016.0</v>
      </c>
      <c r="C154" s="25">
        <v>1.0</v>
      </c>
      <c r="D154" s="26">
        <v>998000.0</v>
      </c>
      <c r="E154" s="25">
        <v>0.0</v>
      </c>
      <c r="F154" s="26">
        <v>0.0</v>
      </c>
      <c r="G154" s="25">
        <v>46.0</v>
      </c>
      <c r="H154" s="26">
        <v>3.6080917E7</v>
      </c>
      <c r="I154" s="25">
        <v>8.0</v>
      </c>
      <c r="J154" s="26">
        <v>2125800.0</v>
      </c>
      <c r="K154" s="25">
        <v>0.0</v>
      </c>
      <c r="L154" s="26">
        <v>0.0</v>
      </c>
      <c r="M154" s="25">
        <v>0.0</v>
      </c>
      <c r="N154" s="26">
        <v>0.0</v>
      </c>
      <c r="O154" s="25">
        <v>0.0</v>
      </c>
      <c r="P154" s="26">
        <v>0.0</v>
      </c>
      <c r="Q154" s="25">
        <v>0.0</v>
      </c>
      <c r="R154" s="26">
        <v>0.0</v>
      </c>
      <c r="S154" s="29">
        <v>3.0</v>
      </c>
      <c r="T154" s="29">
        <v>27850.0</v>
      </c>
      <c r="U154" s="30">
        <f t="shared" ref="U154:V154" si="184">SUM(C154+G154+I154+K154+M154+O154+Q154+S154+E154)</f>
        <v>58</v>
      </c>
      <c r="V154" s="31">
        <f t="shared" si="184"/>
        <v>39232567</v>
      </c>
      <c r="W154" s="51">
        <f>U154-'Non Residential-Finish&amp; Imp'!U141</f>
        <v>-56</v>
      </c>
      <c r="X154" s="52">
        <f>W154/'Non Residential-Finish&amp; Imp'!U141</f>
        <v>-0.4912280702</v>
      </c>
      <c r="Y154" s="53">
        <f>V154-'Non Residential-Finish&amp; Imp'!V141</f>
        <v>1130227</v>
      </c>
      <c r="Z154" s="52">
        <f>Y154/'Non Residential-Finish&amp; Imp'!V141</f>
        <v>0.02966292884</v>
      </c>
      <c r="AA154" s="53">
        <f t="shared" si="179"/>
        <v>-87615672</v>
      </c>
      <c r="AB154" s="38"/>
      <c r="AC154" s="4"/>
      <c r="AD154" s="4"/>
      <c r="AE154" s="4"/>
      <c r="AF154" s="4"/>
      <c r="AG154" s="4"/>
      <c r="AH154" s="4"/>
      <c r="AI154" s="4"/>
      <c r="AJ154" s="4"/>
      <c r="AK154" s="4"/>
      <c r="AL154" s="4"/>
      <c r="AM154" s="4"/>
      <c r="AN154" s="4"/>
      <c r="AO154" s="38"/>
      <c r="AP154" s="38"/>
      <c r="AQ154" s="38"/>
    </row>
    <row r="155" ht="12.75" customHeight="1">
      <c r="A155" s="15" t="s">
        <v>26</v>
      </c>
      <c r="B155" s="24">
        <v>2016.0</v>
      </c>
      <c r="C155" s="25">
        <v>0.0</v>
      </c>
      <c r="D155" s="26">
        <v>0.0</v>
      </c>
      <c r="E155" s="25">
        <v>1.0</v>
      </c>
      <c r="F155" s="26">
        <v>240000.0</v>
      </c>
      <c r="G155" s="25">
        <v>39.0</v>
      </c>
      <c r="H155" s="26">
        <v>2.290381E7</v>
      </c>
      <c r="I155" s="25">
        <v>8.0</v>
      </c>
      <c r="J155" s="26">
        <v>1983708.0</v>
      </c>
      <c r="K155" s="25">
        <v>0.0</v>
      </c>
      <c r="L155" s="26">
        <v>0.0</v>
      </c>
      <c r="M155" s="25">
        <v>0.0</v>
      </c>
      <c r="N155" s="26">
        <v>0.0</v>
      </c>
      <c r="O155" s="25">
        <v>0.0</v>
      </c>
      <c r="P155" s="26">
        <v>0.0</v>
      </c>
      <c r="Q155" s="25">
        <v>0.0</v>
      </c>
      <c r="R155" s="26">
        <v>0.0</v>
      </c>
      <c r="S155" s="29">
        <v>7.0</v>
      </c>
      <c r="T155" s="29">
        <v>529000.0</v>
      </c>
      <c r="U155" s="30">
        <f t="shared" ref="U155:V155" si="185">SUM(C155+G155+I155+K155+M155+O155+Q155+S155+E155)</f>
        <v>55</v>
      </c>
      <c r="V155" s="31">
        <f t="shared" si="185"/>
        <v>25656518</v>
      </c>
      <c r="W155" s="51">
        <f>U155-'Non Residential-Finish&amp; Imp'!U142</f>
        <v>-51</v>
      </c>
      <c r="X155" s="52">
        <f>W155/'Non Residential-Finish&amp; Imp'!U142</f>
        <v>-0.4811320755</v>
      </c>
      <c r="Y155" s="53">
        <f>V155-'Non Residential-Finish&amp; Imp'!V142</f>
        <v>-46433373</v>
      </c>
      <c r="Z155" s="52">
        <f>Y155/'Non Residential-Finish&amp; Imp'!V142</f>
        <v>-0.6441038037</v>
      </c>
      <c r="AA155" s="53">
        <f t="shared" si="179"/>
        <v>-134049045</v>
      </c>
      <c r="AB155" s="38"/>
      <c r="AC155" s="4"/>
      <c r="AD155" s="4"/>
      <c r="AE155" s="4"/>
      <c r="AF155" s="4"/>
      <c r="AG155" s="4"/>
      <c r="AH155" s="4"/>
      <c r="AI155" s="4"/>
      <c r="AJ155" s="4"/>
      <c r="AK155" s="4"/>
      <c r="AL155" s="4"/>
      <c r="AM155" s="4"/>
      <c r="AN155" s="4"/>
      <c r="AO155" s="38"/>
      <c r="AP155" s="38"/>
      <c r="AQ155" s="38"/>
    </row>
    <row r="156" ht="12.75" customHeight="1">
      <c r="A156" s="15" t="s">
        <v>27</v>
      </c>
      <c r="B156" s="24">
        <v>2016.0</v>
      </c>
      <c r="C156" s="25">
        <v>1.0</v>
      </c>
      <c r="D156" s="26">
        <v>450000.0</v>
      </c>
      <c r="E156" s="25">
        <v>0.0</v>
      </c>
      <c r="F156" s="26">
        <v>0.0</v>
      </c>
      <c r="G156" s="25">
        <v>32.0</v>
      </c>
      <c r="H156" s="26">
        <v>1.0191197E7</v>
      </c>
      <c r="I156" s="25">
        <v>8.0</v>
      </c>
      <c r="J156" s="26">
        <v>1813000.0</v>
      </c>
      <c r="K156" s="25">
        <v>0.0</v>
      </c>
      <c r="L156" s="26">
        <v>0.0</v>
      </c>
      <c r="M156" s="25">
        <v>0.0</v>
      </c>
      <c r="N156" s="26">
        <v>0.0</v>
      </c>
      <c r="O156" s="25">
        <v>0.0</v>
      </c>
      <c r="P156" s="26">
        <v>0.0</v>
      </c>
      <c r="Q156" s="25">
        <v>0.0</v>
      </c>
      <c r="R156" s="26">
        <v>0.0</v>
      </c>
      <c r="S156" s="29">
        <v>5.0</v>
      </c>
      <c r="T156" s="29">
        <v>497257.0</v>
      </c>
      <c r="U156" s="30">
        <f t="shared" ref="U156:V156" si="186">SUM(C156+G156+I156+K156+M156+O156+Q156+S156+E156)</f>
        <v>46</v>
      </c>
      <c r="V156" s="31">
        <f t="shared" si="186"/>
        <v>12951454</v>
      </c>
      <c r="W156" s="51">
        <f>U156-'Non Residential-Finish&amp; Imp'!U143</f>
        <v>-75</v>
      </c>
      <c r="X156" s="52">
        <f>W156/'Non Residential-Finish&amp; Imp'!U143</f>
        <v>-0.6198347107</v>
      </c>
      <c r="Y156" s="53">
        <f>V156-'Non Residential-Finish&amp; Imp'!V143</f>
        <v>-44717916</v>
      </c>
      <c r="Z156" s="52">
        <f>Y156/'Non Residential-Finish&amp; Imp'!V143</f>
        <v>-0.7754188402</v>
      </c>
      <c r="AA156" s="53">
        <f t="shared" si="179"/>
        <v>-178766961</v>
      </c>
      <c r="AB156" s="38"/>
      <c r="AC156" s="4"/>
      <c r="AD156" s="4"/>
      <c r="AE156" s="4"/>
      <c r="AF156" s="4"/>
      <c r="AG156" s="4"/>
      <c r="AH156" s="4"/>
      <c r="AI156" s="4"/>
      <c r="AJ156" s="4"/>
      <c r="AK156" s="4"/>
      <c r="AL156" s="4"/>
      <c r="AM156" s="4"/>
      <c r="AN156" s="4"/>
      <c r="AO156" s="38"/>
      <c r="AP156" s="38"/>
      <c r="AQ156" s="38"/>
    </row>
    <row r="157" ht="12.75" customHeight="1">
      <c r="A157" s="15" t="s">
        <v>28</v>
      </c>
      <c r="B157" s="24">
        <v>2016.0</v>
      </c>
      <c r="C157" s="25">
        <v>1.0</v>
      </c>
      <c r="D157" s="26">
        <v>85000.0</v>
      </c>
      <c r="E157" s="25">
        <v>0.0</v>
      </c>
      <c r="F157" s="26">
        <v>0.0</v>
      </c>
      <c r="G157" s="25">
        <v>39.0</v>
      </c>
      <c r="H157" s="26">
        <v>6990539.0</v>
      </c>
      <c r="I157" s="25">
        <v>12.0</v>
      </c>
      <c r="J157" s="26">
        <v>5419665.0</v>
      </c>
      <c r="K157" s="25">
        <v>0.0</v>
      </c>
      <c r="L157" s="26">
        <v>0.0</v>
      </c>
      <c r="M157" s="25">
        <v>2.0</v>
      </c>
      <c r="N157" s="26">
        <v>87378.0</v>
      </c>
      <c r="O157" s="25">
        <v>0.0</v>
      </c>
      <c r="P157" s="26">
        <v>0.0</v>
      </c>
      <c r="Q157" s="25">
        <v>0.0</v>
      </c>
      <c r="R157" s="26">
        <v>0.0</v>
      </c>
      <c r="S157" s="29">
        <v>13.0</v>
      </c>
      <c r="T157" s="29">
        <v>5201821.0</v>
      </c>
      <c r="U157" s="30">
        <f t="shared" ref="U157:V157" si="187">SUM(C157+G157+I157+K157+M157+O157+Q157+S157+E157)</f>
        <v>67</v>
      </c>
      <c r="V157" s="31">
        <f t="shared" si="187"/>
        <v>17784403</v>
      </c>
      <c r="W157" s="51">
        <f>U157-'Non Residential-Finish&amp; Imp'!U144</f>
        <v>-30</v>
      </c>
      <c r="X157" s="52">
        <f>W157/'Non Residential-Finish&amp; Imp'!U144</f>
        <v>-0.3092783505</v>
      </c>
      <c r="Y157" s="53">
        <f>V157-'Non Residential-Finish&amp; Imp'!V144</f>
        <v>-19471788</v>
      </c>
      <c r="Z157" s="52">
        <f>Y157/'Non Residential-Finish&amp; Imp'!V144</f>
        <v>-0.5226456993</v>
      </c>
      <c r="AA157" s="53">
        <f t="shared" si="179"/>
        <v>-198238749</v>
      </c>
      <c r="AB157" s="38"/>
      <c r="AC157" s="4"/>
      <c r="AD157" s="4"/>
      <c r="AE157" s="4"/>
      <c r="AF157" s="4"/>
      <c r="AG157" s="4"/>
      <c r="AH157" s="4"/>
      <c r="AI157" s="4"/>
      <c r="AJ157" s="4"/>
      <c r="AK157" s="4"/>
      <c r="AL157" s="4"/>
      <c r="AM157" s="4"/>
      <c r="AN157" s="4"/>
      <c r="AO157" s="38"/>
      <c r="AP157" s="38"/>
      <c r="AQ157" s="38"/>
    </row>
    <row r="158" ht="12.75" customHeight="1">
      <c r="A158" s="15" t="s">
        <v>29</v>
      </c>
      <c r="B158" s="24">
        <v>2016.0</v>
      </c>
      <c r="C158" s="25">
        <v>0.0</v>
      </c>
      <c r="D158" s="26">
        <v>0.0</v>
      </c>
      <c r="E158" s="25">
        <v>1.0</v>
      </c>
      <c r="F158" s="26">
        <v>20000.0</v>
      </c>
      <c r="G158" s="25">
        <v>45.0</v>
      </c>
      <c r="H158" s="26">
        <v>7044572.0</v>
      </c>
      <c r="I158" s="25">
        <v>17.0</v>
      </c>
      <c r="J158" s="26">
        <v>2836641.0</v>
      </c>
      <c r="K158" s="25">
        <v>0.0</v>
      </c>
      <c r="L158" s="26">
        <v>0.0</v>
      </c>
      <c r="M158" s="25">
        <v>2.0</v>
      </c>
      <c r="N158" s="26">
        <v>549600.0</v>
      </c>
      <c r="O158" s="25">
        <v>0.0</v>
      </c>
      <c r="P158" s="26">
        <v>0.0</v>
      </c>
      <c r="Q158" s="25">
        <v>0.0</v>
      </c>
      <c r="R158" s="26">
        <v>0.0</v>
      </c>
      <c r="S158" s="29">
        <v>13.0</v>
      </c>
      <c r="T158" s="29">
        <v>993635.0</v>
      </c>
      <c r="U158" s="30">
        <f t="shared" ref="U158:V158" si="188">SUM(C158+G158+I158+K158+M158+O158+Q158+S158+E158)</f>
        <v>78</v>
      </c>
      <c r="V158" s="31">
        <f t="shared" si="188"/>
        <v>11444448</v>
      </c>
      <c r="W158" s="51">
        <f>U158-'Non Residential-Finish&amp; Imp'!U145</f>
        <v>4</v>
      </c>
      <c r="X158" s="52">
        <f>W158/'Non Residential-Finish&amp; Imp'!U145</f>
        <v>0.05405405405</v>
      </c>
      <c r="Y158" s="53">
        <f>V158-'Non Residential-Finish&amp; Imp'!V145</f>
        <v>-10933482</v>
      </c>
      <c r="Z158" s="52">
        <f>Y158/'Non Residential-Finish&amp; Imp'!V145</f>
        <v>-0.4885832604</v>
      </c>
      <c r="AA158" s="53">
        <f t="shared" si="179"/>
        <v>-209172231</v>
      </c>
      <c r="AB158" s="38"/>
      <c r="AC158" s="4"/>
      <c r="AD158" s="4"/>
      <c r="AE158" s="4"/>
      <c r="AF158" s="4"/>
      <c r="AG158" s="4"/>
      <c r="AH158" s="4"/>
      <c r="AI158" s="4"/>
      <c r="AJ158" s="4"/>
      <c r="AK158" s="4"/>
      <c r="AL158" s="4"/>
      <c r="AM158" s="4"/>
      <c r="AN158" s="4"/>
      <c r="AO158" s="38"/>
      <c r="AP158" s="38"/>
      <c r="AQ158" s="38"/>
    </row>
    <row r="159" ht="12.75" customHeight="1">
      <c r="A159" s="15" t="s">
        <v>30</v>
      </c>
      <c r="B159" s="24">
        <v>2016.0</v>
      </c>
      <c r="C159" s="25">
        <v>0.0</v>
      </c>
      <c r="D159" s="26">
        <v>0.0</v>
      </c>
      <c r="E159" s="25">
        <v>0.0</v>
      </c>
      <c r="F159" s="26">
        <v>0.0</v>
      </c>
      <c r="G159" s="25">
        <v>46.0</v>
      </c>
      <c r="H159" s="26">
        <v>1.4605286E7</v>
      </c>
      <c r="I159" s="25">
        <v>5.0</v>
      </c>
      <c r="J159" s="26">
        <v>459785.0</v>
      </c>
      <c r="K159" s="25">
        <v>0.0</v>
      </c>
      <c r="L159" s="26">
        <v>0.0</v>
      </c>
      <c r="M159" s="25">
        <v>2.0</v>
      </c>
      <c r="N159" s="26">
        <v>57104.0</v>
      </c>
      <c r="O159" s="25">
        <v>0.0</v>
      </c>
      <c r="P159" s="26">
        <v>0.0</v>
      </c>
      <c r="Q159" s="25">
        <v>0.0</v>
      </c>
      <c r="R159" s="26">
        <v>0.0</v>
      </c>
      <c r="S159" s="29">
        <v>13.0</v>
      </c>
      <c r="T159" s="29">
        <v>953538.0</v>
      </c>
      <c r="U159" s="30">
        <f t="shared" ref="U159:V159" si="189">SUM(C159+G159+I159+K159+M159+O159+Q159+S159+E159)</f>
        <v>66</v>
      </c>
      <c r="V159" s="31">
        <f t="shared" si="189"/>
        <v>16075713</v>
      </c>
      <c r="W159" s="51">
        <f>U159-'Non Residential-Finish&amp; Imp'!U146</f>
        <v>-4</v>
      </c>
      <c r="X159" s="52">
        <f>W159/'Non Residential-Finish&amp; Imp'!U146</f>
        <v>-0.05714285714</v>
      </c>
      <c r="Y159" s="53">
        <f>V159-'Non Residential-Finish&amp; Imp'!V146</f>
        <v>-14179722</v>
      </c>
      <c r="Z159" s="52">
        <f>Y159/'Non Residential-Finish&amp; Imp'!V146</f>
        <v>-0.4686669354</v>
      </c>
      <c r="AA159" s="53">
        <f t="shared" si="179"/>
        <v>-223351953</v>
      </c>
      <c r="AB159" s="38"/>
      <c r="AC159" s="4"/>
      <c r="AD159" s="4"/>
      <c r="AE159" s="4"/>
      <c r="AF159" s="4"/>
      <c r="AG159" s="4"/>
      <c r="AH159" s="4"/>
      <c r="AI159" s="4"/>
      <c r="AJ159" s="4"/>
      <c r="AK159" s="4"/>
      <c r="AL159" s="4"/>
      <c r="AM159" s="4"/>
      <c r="AN159" s="4"/>
      <c r="AO159" s="38"/>
      <c r="AP159" s="38"/>
      <c r="AQ159" s="38"/>
    </row>
    <row r="160" ht="12.75" customHeight="1">
      <c r="A160" s="23" t="s">
        <v>31</v>
      </c>
      <c r="B160" s="40">
        <v>2016.0</v>
      </c>
      <c r="C160" s="41">
        <f t="shared" ref="C160:W160" si="190">SUM(C148:C159)</f>
        <v>6</v>
      </c>
      <c r="D160" s="42">
        <f t="shared" si="190"/>
        <v>1768000</v>
      </c>
      <c r="E160" s="41">
        <f t="shared" si="190"/>
        <v>8</v>
      </c>
      <c r="F160" s="42">
        <f t="shared" si="190"/>
        <v>594000</v>
      </c>
      <c r="G160" s="41">
        <f t="shared" si="190"/>
        <v>664</v>
      </c>
      <c r="H160" s="42">
        <f t="shared" si="190"/>
        <v>302122377</v>
      </c>
      <c r="I160" s="41">
        <f t="shared" si="190"/>
        <v>106</v>
      </c>
      <c r="J160" s="42">
        <f t="shared" si="190"/>
        <v>35270827</v>
      </c>
      <c r="K160" s="41">
        <f t="shared" si="190"/>
        <v>0</v>
      </c>
      <c r="L160" s="42">
        <f t="shared" si="190"/>
        <v>0</v>
      </c>
      <c r="M160" s="41">
        <f t="shared" si="190"/>
        <v>22</v>
      </c>
      <c r="N160" s="42">
        <f t="shared" si="190"/>
        <v>2416505</v>
      </c>
      <c r="O160" s="41">
        <f t="shared" si="190"/>
        <v>0</v>
      </c>
      <c r="P160" s="42">
        <f t="shared" si="190"/>
        <v>0</v>
      </c>
      <c r="Q160" s="41">
        <f t="shared" si="190"/>
        <v>0</v>
      </c>
      <c r="R160" s="42">
        <f t="shared" si="190"/>
        <v>0</v>
      </c>
      <c r="S160" s="45">
        <f t="shared" si="190"/>
        <v>87</v>
      </c>
      <c r="T160" s="45">
        <f t="shared" si="190"/>
        <v>19906224</v>
      </c>
      <c r="U160" s="46">
        <f t="shared" si="190"/>
        <v>893</v>
      </c>
      <c r="V160" s="47">
        <f t="shared" si="190"/>
        <v>362077933</v>
      </c>
      <c r="W160" s="54">
        <f t="shared" si="190"/>
        <v>-303</v>
      </c>
      <c r="X160" s="55">
        <f>W160/'Non Residential-Finish&amp; Imp'!U147</f>
        <v>-0.2533444816</v>
      </c>
      <c r="Y160" s="56">
        <f>SUM(Y148:Y159)</f>
        <v>-223351953</v>
      </c>
      <c r="Z160" s="55">
        <f>Y160/'Non Residential-Finish&amp; Imp'!V147</f>
        <v>-0.3815178527</v>
      </c>
      <c r="AA160" s="56">
        <f t="shared" ref="AA160:AA161" si="192">Y160</f>
        <v>-223351953</v>
      </c>
      <c r="AB160" s="38"/>
      <c r="AC160" s="15"/>
      <c r="AD160" s="15"/>
      <c r="AE160" s="15"/>
      <c r="AF160" s="15"/>
      <c r="AG160" s="15"/>
      <c r="AH160" s="15"/>
      <c r="AI160" s="15"/>
      <c r="AJ160" s="15"/>
      <c r="AK160" s="15"/>
      <c r="AL160" s="15"/>
      <c r="AM160" s="15"/>
      <c r="AN160" s="15"/>
      <c r="AO160" s="38"/>
      <c r="AP160" s="38"/>
      <c r="AQ160" s="38"/>
    </row>
    <row r="161" ht="12.75" customHeight="1">
      <c r="A161" s="15" t="s">
        <v>19</v>
      </c>
      <c r="B161" s="24">
        <v>2017.0</v>
      </c>
      <c r="C161" s="25">
        <v>0.0</v>
      </c>
      <c r="D161" s="26">
        <v>0.0</v>
      </c>
      <c r="E161" s="25">
        <v>0.0</v>
      </c>
      <c r="F161" s="26">
        <v>0.0</v>
      </c>
      <c r="G161" s="25">
        <v>12.0</v>
      </c>
      <c r="H161" s="26">
        <v>1936720.0</v>
      </c>
      <c r="I161" s="25">
        <v>5.0</v>
      </c>
      <c r="J161" s="26">
        <v>406000.0</v>
      </c>
      <c r="K161" s="25">
        <v>0.0</v>
      </c>
      <c r="L161" s="26">
        <v>0.0</v>
      </c>
      <c r="M161" s="25">
        <v>1.0</v>
      </c>
      <c r="N161" s="26">
        <v>46536.0</v>
      </c>
      <c r="O161" s="25">
        <v>0.0</v>
      </c>
      <c r="P161" s="26">
        <v>0.0</v>
      </c>
      <c r="Q161" s="25">
        <v>0.0</v>
      </c>
      <c r="R161" s="26">
        <v>0.0</v>
      </c>
      <c r="S161" s="29">
        <v>6.0</v>
      </c>
      <c r="T161" s="29">
        <v>1116679.0</v>
      </c>
      <c r="U161" s="30">
        <f t="shared" ref="U161:V161" si="191">SUM(C161+G161+I161+K161+M161+O161+Q161+S161+E161)</f>
        <v>24</v>
      </c>
      <c r="V161" s="31">
        <f t="shared" si="191"/>
        <v>3505935</v>
      </c>
      <c r="W161" s="51">
        <f>U161-'Non Residential-Finish&amp; Imp'!U148</f>
        <v>-46</v>
      </c>
      <c r="X161" s="52">
        <f>W161/'Non Residential-Finish&amp; Imp'!U148</f>
        <v>-0.6571428571</v>
      </c>
      <c r="Y161" s="53">
        <f>V161-'Non Residential-Finish&amp; Imp'!V148</f>
        <v>-20683756</v>
      </c>
      <c r="Z161" s="52">
        <f>Y161/'Non Residential-Finish&amp; Imp'!V148</f>
        <v>-0.8550649117</v>
      </c>
      <c r="AA161" s="53">
        <f t="shared" si="192"/>
        <v>-20683756</v>
      </c>
      <c r="AB161" s="38"/>
      <c r="AC161" s="37">
        <f t="array" ref="AC161:AN162">TRANSPOSE(U161:V172)</f>
        <v>24</v>
      </c>
      <c r="AD161" s="37">
        <v>64.0</v>
      </c>
      <c r="AE161" s="37">
        <v>38.0</v>
      </c>
      <c r="AF161" s="37">
        <v>50.0</v>
      </c>
      <c r="AG161" s="37">
        <v>61.0</v>
      </c>
      <c r="AH161" s="37">
        <v>72.0</v>
      </c>
      <c r="AI161" s="37">
        <v>76.0</v>
      </c>
      <c r="AJ161" s="37">
        <v>67.0</v>
      </c>
      <c r="AK161" s="37">
        <v>113.0</v>
      </c>
      <c r="AL161" s="37">
        <v>79.0</v>
      </c>
      <c r="AM161" s="37">
        <v>58.0</v>
      </c>
      <c r="AN161" s="37">
        <v>80.0</v>
      </c>
      <c r="AO161" s="38"/>
      <c r="AP161" s="38"/>
      <c r="AQ161" s="38"/>
    </row>
    <row r="162" ht="12.75" customHeight="1">
      <c r="A162" s="15" t="s">
        <v>20</v>
      </c>
      <c r="B162" s="24">
        <v>2017.0</v>
      </c>
      <c r="C162" s="25">
        <v>0.0</v>
      </c>
      <c r="D162" s="26">
        <v>0.0</v>
      </c>
      <c r="E162" s="25">
        <v>0.0</v>
      </c>
      <c r="F162" s="26">
        <v>0.0</v>
      </c>
      <c r="G162" s="25">
        <v>46.0</v>
      </c>
      <c r="H162" s="26">
        <v>1.50192477E7</v>
      </c>
      <c r="I162" s="25">
        <v>10.0</v>
      </c>
      <c r="J162" s="26">
        <v>944598.0</v>
      </c>
      <c r="K162" s="25">
        <v>0.0</v>
      </c>
      <c r="L162" s="26">
        <v>0.0</v>
      </c>
      <c r="M162" s="25">
        <v>3.0</v>
      </c>
      <c r="N162" s="26">
        <v>498319.0</v>
      </c>
      <c r="O162" s="25">
        <v>0.0</v>
      </c>
      <c r="P162" s="26">
        <v>0.0</v>
      </c>
      <c r="Q162" s="25">
        <v>0.0</v>
      </c>
      <c r="R162" s="26">
        <v>0.0</v>
      </c>
      <c r="S162" s="29">
        <v>5.0</v>
      </c>
      <c r="T162" s="29">
        <v>867490.0</v>
      </c>
      <c r="U162" s="30">
        <f t="shared" ref="U162:V162" si="193">SUM(C162+G162+I162+K162+M162+O162+Q162+S162+E162)</f>
        <v>64</v>
      </c>
      <c r="V162" s="31">
        <f t="shared" si="193"/>
        <v>17329654.7</v>
      </c>
      <c r="W162" s="51">
        <f>U162-'Non Residential-Finish&amp; Imp'!U149</f>
        <v>2</v>
      </c>
      <c r="X162" s="52">
        <f>W162/'Non Residential-Finish&amp; Imp'!U149</f>
        <v>0.03225806452</v>
      </c>
      <c r="Y162" s="53">
        <f>V162-'Non Residential-Finish&amp; Imp'!V149</f>
        <v>-10872977.3</v>
      </c>
      <c r="Z162" s="52">
        <f>Y162/'Non Residential-Finish&amp; Imp'!V149</f>
        <v>-0.3855305881</v>
      </c>
      <c r="AA162" s="53">
        <f t="shared" ref="AA162:AA172" si="195">AA161+Y162</f>
        <v>-31556733.3</v>
      </c>
      <c r="AB162" s="38"/>
      <c r="AC162" s="37">
        <v>3505935.0</v>
      </c>
      <c r="AD162" s="37">
        <v>1.73296547E7</v>
      </c>
      <c r="AE162" s="37">
        <v>9225488.8</v>
      </c>
      <c r="AF162" s="37">
        <v>1.4217753E7</v>
      </c>
      <c r="AG162" s="37">
        <v>1.7033077E7</v>
      </c>
      <c r="AH162" s="37">
        <v>7.4709531E7</v>
      </c>
      <c r="AI162" s="37">
        <v>2.66879849E7</v>
      </c>
      <c r="AJ162" s="37">
        <v>2.44194964E7</v>
      </c>
      <c r="AK162" s="37">
        <v>3.939969739E7</v>
      </c>
      <c r="AL162" s="37">
        <v>1.8006745939999998E7</v>
      </c>
      <c r="AM162" s="37">
        <v>8592372.0</v>
      </c>
      <c r="AN162" s="37">
        <v>3.577679E7</v>
      </c>
      <c r="AO162" s="38"/>
      <c r="AP162" s="38"/>
      <c r="AQ162" s="38"/>
    </row>
    <row r="163" ht="12.75" customHeight="1">
      <c r="A163" s="15" t="s">
        <v>21</v>
      </c>
      <c r="B163" s="24">
        <v>2017.0</v>
      </c>
      <c r="C163" s="25">
        <v>0.0</v>
      </c>
      <c r="D163" s="26">
        <v>0.0</v>
      </c>
      <c r="E163" s="25">
        <v>3.0</v>
      </c>
      <c r="F163" s="26">
        <v>515186.0</v>
      </c>
      <c r="G163" s="25">
        <v>11.0</v>
      </c>
      <c r="H163" s="26">
        <v>2191482.0</v>
      </c>
      <c r="I163" s="25">
        <v>11.0</v>
      </c>
      <c r="J163" s="26">
        <v>3414489.8</v>
      </c>
      <c r="K163" s="25">
        <v>0.0</v>
      </c>
      <c r="L163" s="26">
        <v>0.0</v>
      </c>
      <c r="M163" s="25">
        <v>3.0</v>
      </c>
      <c r="N163" s="26">
        <v>143840.0</v>
      </c>
      <c r="O163" s="25">
        <v>0.0</v>
      </c>
      <c r="P163" s="26">
        <v>0.0</v>
      </c>
      <c r="Q163" s="25">
        <v>0.0</v>
      </c>
      <c r="R163" s="26">
        <v>0.0</v>
      </c>
      <c r="S163" s="29">
        <v>10.0</v>
      </c>
      <c r="T163" s="29">
        <v>2960491.0</v>
      </c>
      <c r="U163" s="30">
        <f t="shared" ref="U163:V163" si="194">SUM(C163+G163+I163+K163+M163+O163+Q163+S163+E163)</f>
        <v>38</v>
      </c>
      <c r="V163" s="31">
        <f t="shared" si="194"/>
        <v>9225488.8</v>
      </c>
      <c r="W163" s="51">
        <f>U163-'Non Residential-Finish&amp; Imp'!U150</f>
        <v>-61</v>
      </c>
      <c r="X163" s="52">
        <f>W163/'Non Residential-Finish&amp; Imp'!U150</f>
        <v>-0.6161616162</v>
      </c>
      <c r="Y163" s="53">
        <f>V163-'Non Residential-Finish&amp; Imp'!V150</f>
        <v>-37612903.2</v>
      </c>
      <c r="Z163" s="52">
        <f>Y163/'Non Residential-Finish&amp; Imp'!V150</f>
        <v>-0.803035749</v>
      </c>
      <c r="AA163" s="53">
        <f t="shared" si="195"/>
        <v>-69169636.5</v>
      </c>
      <c r="AB163" s="38"/>
      <c r="AC163" s="57">
        <f t="shared" ref="AC163:AN163" si="196">AC162/$AC$125</f>
        <v>3.505935</v>
      </c>
      <c r="AD163" s="57">
        <f t="shared" si="196"/>
        <v>17.3296547</v>
      </c>
      <c r="AE163" s="57">
        <f t="shared" si="196"/>
        <v>9.2254888</v>
      </c>
      <c r="AF163" s="57">
        <f t="shared" si="196"/>
        <v>14.217753</v>
      </c>
      <c r="AG163" s="57">
        <f t="shared" si="196"/>
        <v>17.033077</v>
      </c>
      <c r="AH163" s="57">
        <f t="shared" si="196"/>
        <v>74.709531</v>
      </c>
      <c r="AI163" s="57">
        <f t="shared" si="196"/>
        <v>26.6879849</v>
      </c>
      <c r="AJ163" s="57">
        <f t="shared" si="196"/>
        <v>24.4194964</v>
      </c>
      <c r="AK163" s="57">
        <f t="shared" si="196"/>
        <v>39.39969739</v>
      </c>
      <c r="AL163" s="57">
        <f t="shared" si="196"/>
        <v>18.00674594</v>
      </c>
      <c r="AM163" s="57">
        <f t="shared" si="196"/>
        <v>8.592372</v>
      </c>
      <c r="AN163" s="57">
        <f t="shared" si="196"/>
        <v>35.77679</v>
      </c>
      <c r="AO163" s="38"/>
      <c r="AP163" s="38"/>
      <c r="AQ163" s="38"/>
    </row>
    <row r="164" ht="12.75" customHeight="1">
      <c r="A164" s="15" t="s">
        <v>22</v>
      </c>
      <c r="B164" s="24">
        <v>2017.0</v>
      </c>
      <c r="C164" s="25">
        <v>0.0</v>
      </c>
      <c r="D164" s="26">
        <v>0.0</v>
      </c>
      <c r="E164" s="25">
        <v>2.0</v>
      </c>
      <c r="F164" s="26">
        <v>145000.0</v>
      </c>
      <c r="G164" s="25">
        <v>37.0</v>
      </c>
      <c r="H164" s="26">
        <v>1.194679E7</v>
      </c>
      <c r="I164" s="25">
        <v>6.0</v>
      </c>
      <c r="J164" s="26">
        <v>961400.0</v>
      </c>
      <c r="K164" s="25">
        <v>0.0</v>
      </c>
      <c r="L164" s="26">
        <v>0.0</v>
      </c>
      <c r="M164" s="25">
        <v>2.0</v>
      </c>
      <c r="N164" s="26">
        <v>1020663.0</v>
      </c>
      <c r="O164" s="25">
        <v>0.0</v>
      </c>
      <c r="P164" s="26">
        <v>0.0</v>
      </c>
      <c r="Q164" s="25">
        <v>0.0</v>
      </c>
      <c r="R164" s="26">
        <v>0.0</v>
      </c>
      <c r="S164" s="29">
        <v>3.0</v>
      </c>
      <c r="T164" s="29">
        <v>143900.0</v>
      </c>
      <c r="U164" s="30">
        <f t="shared" ref="U164:V164" si="197">SUM(C164+G164+I164+K164+M164+O164+Q164+S164+E164)</f>
        <v>50</v>
      </c>
      <c r="V164" s="31">
        <f t="shared" si="197"/>
        <v>14217753</v>
      </c>
      <c r="W164" s="51">
        <f>U164-'Non Residential-Finish&amp; Imp'!U151</f>
        <v>-33</v>
      </c>
      <c r="X164" s="52">
        <f>W164/'Non Residential-Finish&amp; Imp'!U151</f>
        <v>-0.3975903614</v>
      </c>
      <c r="Y164" s="53">
        <f>V164-'Non Residential-Finish&amp; Imp'!V151</f>
        <v>-26702764</v>
      </c>
      <c r="Z164" s="52">
        <f>Y164/'Non Residential-Finish&amp; Imp'!V151</f>
        <v>-0.6525519704</v>
      </c>
      <c r="AA164" s="53">
        <f t="shared" si="195"/>
        <v>-95872400.5</v>
      </c>
      <c r="AB164" s="38"/>
      <c r="AC164" s="4"/>
      <c r="AD164" s="4"/>
      <c r="AE164" s="4"/>
      <c r="AF164" s="4"/>
      <c r="AG164" s="4"/>
      <c r="AH164" s="4"/>
      <c r="AI164" s="4"/>
      <c r="AJ164" s="4"/>
      <c r="AK164" s="4"/>
      <c r="AL164" s="4"/>
      <c r="AM164" s="4"/>
      <c r="AN164" s="4"/>
      <c r="AO164" s="38"/>
      <c r="AP164" s="38"/>
      <c r="AQ164" s="38"/>
    </row>
    <row r="165" ht="12.75" customHeight="1">
      <c r="A165" s="15" t="s">
        <v>23</v>
      </c>
      <c r="B165" s="24">
        <v>2017.0</v>
      </c>
      <c r="C165" s="25">
        <v>0.0</v>
      </c>
      <c r="D165" s="26">
        <v>0.0</v>
      </c>
      <c r="E165" s="25">
        <v>10.0</v>
      </c>
      <c r="F165" s="26">
        <v>1029606.0</v>
      </c>
      <c r="G165" s="25">
        <v>45.0</v>
      </c>
      <c r="H165" s="26">
        <v>1.4874111E7</v>
      </c>
      <c r="I165" s="25">
        <v>6.0</v>
      </c>
      <c r="J165" s="26">
        <v>1129360.0</v>
      </c>
      <c r="K165" s="25">
        <v>0.0</v>
      </c>
      <c r="L165" s="26">
        <v>0.0</v>
      </c>
      <c r="M165" s="25">
        <v>0.0</v>
      </c>
      <c r="N165" s="26">
        <v>0.0</v>
      </c>
      <c r="O165" s="25">
        <v>0.0</v>
      </c>
      <c r="P165" s="26">
        <v>0.0</v>
      </c>
      <c r="Q165" s="25">
        <v>0.0</v>
      </c>
      <c r="R165" s="26">
        <v>0.0</v>
      </c>
      <c r="S165" s="29">
        <v>0.0</v>
      </c>
      <c r="T165" s="29">
        <v>0.0</v>
      </c>
      <c r="U165" s="30">
        <f t="shared" ref="U165:V165" si="198">SUM(C165+G165+I165+K165+M165+O165+Q165+S165+E165)</f>
        <v>61</v>
      </c>
      <c r="V165" s="31">
        <f t="shared" si="198"/>
        <v>17033077</v>
      </c>
      <c r="W165" s="51">
        <f>U165-'Non Residential-Finish&amp; Imp'!U152</f>
        <v>-37</v>
      </c>
      <c r="X165" s="52">
        <f>W165/'Non Residential-Finish&amp; Imp'!U152</f>
        <v>-0.3775510204</v>
      </c>
      <c r="Y165" s="53">
        <f>V165-'Non Residential-Finish&amp; Imp'!V152</f>
        <v>-9081255</v>
      </c>
      <c r="Z165" s="52">
        <f>Y165/'Non Residential-Finish&amp; Imp'!V152</f>
        <v>-0.3477498486</v>
      </c>
      <c r="AA165" s="53">
        <f t="shared" si="195"/>
        <v>-104953655.5</v>
      </c>
      <c r="AB165" s="38"/>
      <c r="AC165" s="4"/>
      <c r="AD165" s="4"/>
      <c r="AE165" s="4"/>
      <c r="AF165" s="4"/>
      <c r="AG165" s="4"/>
      <c r="AH165" s="4"/>
      <c r="AI165" s="4"/>
      <c r="AJ165" s="4"/>
      <c r="AK165" s="4"/>
      <c r="AL165" s="4"/>
      <c r="AM165" s="4"/>
      <c r="AN165" s="4"/>
      <c r="AO165" s="38"/>
      <c r="AP165" s="38"/>
      <c r="AQ165" s="38"/>
    </row>
    <row r="166" ht="12.75" customHeight="1">
      <c r="A166" s="15" t="s">
        <v>32</v>
      </c>
      <c r="B166" s="24">
        <v>2017.0</v>
      </c>
      <c r="C166" s="25">
        <v>0.0</v>
      </c>
      <c r="D166" s="26">
        <v>0.0</v>
      </c>
      <c r="E166" s="25">
        <v>2.0</v>
      </c>
      <c r="F166" s="26">
        <v>91309.0</v>
      </c>
      <c r="G166" s="25">
        <v>54.0</v>
      </c>
      <c r="H166" s="26">
        <v>7.0194525E7</v>
      </c>
      <c r="I166" s="25">
        <v>11.0</v>
      </c>
      <c r="J166" s="26">
        <v>3729677.0</v>
      </c>
      <c r="K166" s="25">
        <v>0.0</v>
      </c>
      <c r="L166" s="26">
        <v>0.0</v>
      </c>
      <c r="M166" s="25">
        <v>1.0</v>
      </c>
      <c r="N166" s="26">
        <v>156520.0</v>
      </c>
      <c r="O166" s="25">
        <v>0.0</v>
      </c>
      <c r="P166" s="26">
        <v>0.0</v>
      </c>
      <c r="Q166" s="25">
        <v>0.0</v>
      </c>
      <c r="R166" s="26">
        <v>0.0</v>
      </c>
      <c r="S166" s="29">
        <v>4.0</v>
      </c>
      <c r="T166" s="29">
        <v>537500.0</v>
      </c>
      <c r="U166" s="30">
        <f t="shared" ref="U166:V166" si="199">SUM(C166+G166+I166+K166+M166+O166+Q166+S166+E166)</f>
        <v>72</v>
      </c>
      <c r="V166" s="31">
        <f t="shared" si="199"/>
        <v>74709531</v>
      </c>
      <c r="W166" s="51">
        <f>U166-'Non Residential-Finish&amp; Imp'!U153</f>
        <v>-39</v>
      </c>
      <c r="X166" s="52">
        <f>W166/'Non Residential-Finish&amp; Imp'!U153</f>
        <v>-0.3513513514</v>
      </c>
      <c r="Y166" s="53">
        <f>V166-'Non Residential-Finish&amp; Imp'!V153</f>
        <v>2042265</v>
      </c>
      <c r="Z166" s="52">
        <f>Y166/'Non Residential-Finish&amp; Imp'!V153</f>
        <v>0.02810433242</v>
      </c>
      <c r="AA166" s="53">
        <f t="shared" si="195"/>
        <v>-102911390.5</v>
      </c>
      <c r="AB166" s="38"/>
      <c r="AC166" s="4"/>
      <c r="AD166" s="4"/>
      <c r="AE166" s="4"/>
      <c r="AF166" s="4"/>
      <c r="AG166" s="4"/>
      <c r="AH166" s="4"/>
      <c r="AI166" s="4"/>
      <c r="AJ166" s="4"/>
      <c r="AK166" s="4"/>
      <c r="AL166" s="4"/>
      <c r="AM166" s="4"/>
      <c r="AN166" s="4"/>
      <c r="AO166" s="38"/>
      <c r="AP166" s="38"/>
      <c r="AQ166" s="38"/>
    </row>
    <row r="167" ht="12.75" customHeight="1">
      <c r="A167" s="15" t="s">
        <v>25</v>
      </c>
      <c r="B167" s="24">
        <v>2017.0</v>
      </c>
      <c r="C167" s="25">
        <v>0.0</v>
      </c>
      <c r="D167" s="26">
        <v>0.0</v>
      </c>
      <c r="E167" s="25">
        <v>4.0</v>
      </c>
      <c r="F167" s="26">
        <v>1051375.0</v>
      </c>
      <c r="G167" s="25">
        <v>54.0</v>
      </c>
      <c r="H167" s="26">
        <v>1.2982862E7</v>
      </c>
      <c r="I167" s="25">
        <v>14.0</v>
      </c>
      <c r="J167" s="26">
        <v>3727747.9000000004</v>
      </c>
      <c r="K167" s="25">
        <v>0.0</v>
      </c>
      <c r="L167" s="26">
        <v>0.0</v>
      </c>
      <c r="M167" s="25">
        <v>0.0</v>
      </c>
      <c r="N167" s="26">
        <v>0.0</v>
      </c>
      <c r="O167" s="25">
        <v>0.0</v>
      </c>
      <c r="P167" s="26">
        <v>0.0</v>
      </c>
      <c r="Q167" s="25">
        <v>0.0</v>
      </c>
      <c r="R167" s="26">
        <v>0.0</v>
      </c>
      <c r="S167" s="29">
        <v>4.0</v>
      </c>
      <c r="T167" s="29">
        <v>8926000.0</v>
      </c>
      <c r="U167" s="30">
        <f t="shared" ref="U167:V167" si="200">SUM(C167+G167+I167+K167+M167+O167+Q167+S167+E167)</f>
        <v>76</v>
      </c>
      <c r="V167" s="31">
        <f t="shared" si="200"/>
        <v>26687984.9</v>
      </c>
      <c r="W167" s="51">
        <f>U167-'Non Residential-Finish&amp; Imp'!U154</f>
        <v>18</v>
      </c>
      <c r="X167" s="52">
        <f>W167/'Non Residential-Finish&amp; Imp'!U154</f>
        <v>0.3103448276</v>
      </c>
      <c r="Y167" s="53">
        <f>V167-'Non Residential-Finish&amp; Imp'!V154</f>
        <v>-12544582.1</v>
      </c>
      <c r="Z167" s="52">
        <f>Y167/'Non Residential-Finish&amp; Imp'!V154</f>
        <v>-0.3197492048</v>
      </c>
      <c r="AA167" s="53">
        <f t="shared" si="195"/>
        <v>-115455972.6</v>
      </c>
      <c r="AB167" s="38"/>
      <c r="AC167" s="4"/>
      <c r="AD167" s="4"/>
      <c r="AE167" s="4"/>
      <c r="AF167" s="4"/>
      <c r="AG167" s="4"/>
      <c r="AH167" s="4"/>
      <c r="AI167" s="4"/>
      <c r="AJ167" s="4"/>
      <c r="AK167" s="4"/>
      <c r="AL167" s="4"/>
      <c r="AM167" s="4"/>
      <c r="AN167" s="4"/>
      <c r="AO167" s="38"/>
      <c r="AP167" s="38"/>
      <c r="AQ167" s="38"/>
    </row>
    <row r="168" ht="18.0" customHeight="1">
      <c r="A168" s="15" t="s">
        <v>26</v>
      </c>
      <c r="B168" s="24">
        <v>2017.0</v>
      </c>
      <c r="C168" s="25">
        <v>2.0</v>
      </c>
      <c r="D168" s="26">
        <v>486662.4</v>
      </c>
      <c r="E168" s="25">
        <v>3.0</v>
      </c>
      <c r="F168" s="26">
        <v>3035066.0</v>
      </c>
      <c r="G168" s="25">
        <v>49.0</v>
      </c>
      <c r="H168" s="26">
        <v>1.6389993E7</v>
      </c>
      <c r="I168" s="25">
        <v>11.0</v>
      </c>
      <c r="J168" s="26">
        <v>4077775.0</v>
      </c>
      <c r="K168" s="25">
        <v>0.0</v>
      </c>
      <c r="L168" s="26">
        <v>0.0</v>
      </c>
      <c r="M168" s="25">
        <v>0.0</v>
      </c>
      <c r="N168" s="26">
        <v>0.0</v>
      </c>
      <c r="O168" s="25">
        <v>1.0</v>
      </c>
      <c r="P168" s="26">
        <v>80000.0</v>
      </c>
      <c r="Q168" s="25">
        <v>0.0</v>
      </c>
      <c r="R168" s="26">
        <v>0.0</v>
      </c>
      <c r="S168" s="29">
        <v>1.0</v>
      </c>
      <c r="T168" s="29">
        <v>350000.0</v>
      </c>
      <c r="U168" s="30">
        <f t="shared" ref="U168:V168" si="201">SUM(C168+G168+I168+K168+M168+O168+Q168+S168+E168)</f>
        <v>67</v>
      </c>
      <c r="V168" s="31">
        <f t="shared" si="201"/>
        <v>24419496.4</v>
      </c>
      <c r="W168" s="51">
        <f>U168-'Non Residential-Finish&amp; Imp'!U155</f>
        <v>12</v>
      </c>
      <c r="X168" s="52">
        <f>W168/'Non Residential-Finish&amp; Imp'!U155</f>
        <v>0.2181818182</v>
      </c>
      <c r="Y168" s="53">
        <f>V168-'Non Residential-Finish&amp; Imp'!V155</f>
        <v>-1237021.6</v>
      </c>
      <c r="Z168" s="52">
        <f>Y168/'Non Residential-Finish&amp; Imp'!V155</f>
        <v>-0.04821471098</v>
      </c>
      <c r="AA168" s="53">
        <f t="shared" si="195"/>
        <v>-116692994.2</v>
      </c>
      <c r="AB168" s="38"/>
      <c r="AC168" s="4"/>
      <c r="AD168" s="4"/>
      <c r="AE168" s="4"/>
      <c r="AF168" s="4"/>
      <c r="AG168" s="4"/>
      <c r="AH168" s="4"/>
      <c r="AI168" s="4"/>
      <c r="AJ168" s="4"/>
      <c r="AK168" s="4"/>
      <c r="AL168" s="4"/>
      <c r="AM168" s="4"/>
      <c r="AN168" s="4"/>
      <c r="AO168" s="38"/>
      <c r="AP168" s="38"/>
      <c r="AQ168" s="38"/>
    </row>
    <row r="169" ht="12.75" customHeight="1">
      <c r="A169" s="15" t="s">
        <v>27</v>
      </c>
      <c r="B169" s="24">
        <v>2017.0</v>
      </c>
      <c r="C169" s="25">
        <v>0.0</v>
      </c>
      <c r="D169" s="26">
        <v>0.0</v>
      </c>
      <c r="E169" s="25">
        <v>19.0</v>
      </c>
      <c r="F169" s="26">
        <v>1.4624E7</v>
      </c>
      <c r="G169" s="25">
        <v>56.0</v>
      </c>
      <c r="H169" s="26">
        <v>1.7304378E7</v>
      </c>
      <c r="I169" s="25">
        <v>31.0</v>
      </c>
      <c r="J169" s="26">
        <v>6625799.39</v>
      </c>
      <c r="K169" s="25">
        <v>0.0</v>
      </c>
      <c r="L169" s="26">
        <v>0.0</v>
      </c>
      <c r="M169" s="25">
        <v>3.0</v>
      </c>
      <c r="N169" s="26">
        <v>510520.0</v>
      </c>
      <c r="O169" s="25">
        <v>0.0</v>
      </c>
      <c r="P169" s="26">
        <v>0.0</v>
      </c>
      <c r="Q169" s="25">
        <v>0.0</v>
      </c>
      <c r="R169" s="26">
        <v>0.0</v>
      </c>
      <c r="S169" s="29">
        <v>4.0</v>
      </c>
      <c r="T169" s="29">
        <v>335000.0</v>
      </c>
      <c r="U169" s="30">
        <f t="shared" ref="U169:V169" si="202">SUM(C169+G169+I169+K169+M169+O169+Q169+S169+E169)</f>
        <v>113</v>
      </c>
      <c r="V169" s="31">
        <f t="shared" si="202"/>
        <v>39399697.39</v>
      </c>
      <c r="W169" s="51">
        <f>U169-'Non Residential-Finish&amp; Imp'!U156</f>
        <v>67</v>
      </c>
      <c r="X169" s="52">
        <f>W169/'Non Residential-Finish&amp; Imp'!U156</f>
        <v>1.456521739</v>
      </c>
      <c r="Y169" s="53">
        <f>V169-'Non Residential-Finish&amp; Imp'!V156</f>
        <v>26448243.39</v>
      </c>
      <c r="Z169" s="52">
        <f>Y169/'Non Residential-Finish&amp; Imp'!V156</f>
        <v>2.042106113</v>
      </c>
      <c r="AA169" s="53">
        <f t="shared" si="195"/>
        <v>-90244750.81</v>
      </c>
      <c r="AB169" s="38"/>
      <c r="AC169" s="4"/>
      <c r="AD169" s="4"/>
      <c r="AE169" s="4"/>
      <c r="AF169" s="4"/>
      <c r="AG169" s="4"/>
      <c r="AH169" s="4"/>
      <c r="AI169" s="4"/>
      <c r="AJ169" s="4"/>
      <c r="AK169" s="4"/>
      <c r="AL169" s="4"/>
      <c r="AM169" s="4"/>
      <c r="AN169" s="4"/>
      <c r="AO169" s="38"/>
      <c r="AP169" s="38"/>
      <c r="AQ169" s="38"/>
    </row>
    <row r="170" ht="12.75" customHeight="1">
      <c r="A170" s="15" t="s">
        <v>28</v>
      </c>
      <c r="B170" s="24">
        <v>2017.0</v>
      </c>
      <c r="C170" s="25">
        <v>1.0</v>
      </c>
      <c r="D170" s="26">
        <v>30000.0</v>
      </c>
      <c r="E170" s="25">
        <v>6.0</v>
      </c>
      <c r="F170" s="26">
        <v>2928320.0</v>
      </c>
      <c r="G170" s="25">
        <v>48.0</v>
      </c>
      <c r="H170" s="26">
        <v>9257640.0</v>
      </c>
      <c r="I170" s="25">
        <v>15.0</v>
      </c>
      <c r="J170" s="26">
        <v>2598577.94</v>
      </c>
      <c r="K170" s="25">
        <v>0.0</v>
      </c>
      <c r="L170" s="26">
        <v>0.0</v>
      </c>
      <c r="M170" s="25">
        <v>2.0</v>
      </c>
      <c r="N170" s="26">
        <v>675208.0</v>
      </c>
      <c r="O170" s="25">
        <v>0.0</v>
      </c>
      <c r="P170" s="26">
        <v>0.0</v>
      </c>
      <c r="Q170" s="25">
        <v>0.0</v>
      </c>
      <c r="R170" s="26">
        <v>0.0</v>
      </c>
      <c r="S170" s="29">
        <v>7.0</v>
      </c>
      <c r="T170" s="29">
        <v>2517000.0</v>
      </c>
      <c r="U170" s="30">
        <f t="shared" ref="U170:V170" si="203">SUM(C170+G170+I170+K170+M170+O170+Q170+S170+E170)</f>
        <v>79</v>
      </c>
      <c r="V170" s="31">
        <f t="shared" si="203"/>
        <v>18006745.94</v>
      </c>
      <c r="W170" s="51">
        <f>U170-'Non Residential-Finish&amp; Imp'!U157</f>
        <v>12</v>
      </c>
      <c r="X170" s="52">
        <f>W170/'Non Residential-Finish&amp; Imp'!U157</f>
        <v>0.1791044776</v>
      </c>
      <c r="Y170" s="53">
        <f>V170-'Non Residential-Finish&amp; Imp'!V157</f>
        <v>222342.94</v>
      </c>
      <c r="Z170" s="52">
        <f>Y170/'Non Residential-Finish&amp; Imp'!V157</f>
        <v>0.01250213122</v>
      </c>
      <c r="AA170" s="53">
        <f t="shared" si="195"/>
        <v>-90022407.87</v>
      </c>
      <c r="AB170" s="38"/>
      <c r="AC170" s="4"/>
      <c r="AD170" s="4"/>
      <c r="AE170" s="4"/>
      <c r="AF170" s="4"/>
      <c r="AG170" s="4"/>
      <c r="AH170" s="4"/>
      <c r="AI170" s="4"/>
      <c r="AJ170" s="4"/>
      <c r="AK170" s="4"/>
      <c r="AL170" s="4"/>
      <c r="AM170" s="4"/>
      <c r="AN170" s="4"/>
      <c r="AO170" s="38"/>
      <c r="AP170" s="38"/>
      <c r="AQ170" s="38"/>
    </row>
    <row r="171" ht="12.75" customHeight="1">
      <c r="A171" s="15" t="s">
        <v>29</v>
      </c>
      <c r="B171" s="24">
        <v>2017.0</v>
      </c>
      <c r="C171" s="25">
        <v>0.0</v>
      </c>
      <c r="D171" s="26">
        <v>0.0</v>
      </c>
      <c r="E171" s="25">
        <v>11.0</v>
      </c>
      <c r="F171" s="26">
        <v>522500.0</v>
      </c>
      <c r="G171" s="25">
        <v>30.0</v>
      </c>
      <c r="H171" s="26">
        <v>5743598.0</v>
      </c>
      <c r="I171" s="25">
        <v>12.0</v>
      </c>
      <c r="J171" s="26">
        <v>1728698.0</v>
      </c>
      <c r="K171" s="25">
        <v>0.0</v>
      </c>
      <c r="L171" s="26">
        <v>0.0</v>
      </c>
      <c r="M171" s="25">
        <v>1.0</v>
      </c>
      <c r="N171" s="26">
        <v>150256.0</v>
      </c>
      <c r="O171" s="25">
        <v>0.0</v>
      </c>
      <c r="P171" s="26">
        <v>0.0</v>
      </c>
      <c r="Q171" s="25">
        <v>0.0</v>
      </c>
      <c r="R171" s="26">
        <v>0.0</v>
      </c>
      <c r="S171" s="29">
        <v>4.0</v>
      </c>
      <c r="T171" s="29">
        <v>447320.0</v>
      </c>
      <c r="U171" s="30">
        <f t="shared" ref="U171:V171" si="204">SUM(C171+G171+I171+K171+M171+O171+Q171+S171+E171)</f>
        <v>58</v>
      </c>
      <c r="V171" s="31">
        <f t="shared" si="204"/>
        <v>8592372</v>
      </c>
      <c r="W171" s="51">
        <f>U171-'Non Residential-Finish&amp; Imp'!U158</f>
        <v>-20</v>
      </c>
      <c r="X171" s="52">
        <f>W171/'Non Residential-Finish&amp; Imp'!U158</f>
        <v>-0.2564102564</v>
      </c>
      <c r="Y171" s="53">
        <f>V171-'Non Residential-Finish&amp; Imp'!V158</f>
        <v>-2852076</v>
      </c>
      <c r="Z171" s="52">
        <f>Y171/'Non Residential-Finish&amp; Imp'!V158</f>
        <v>-0.2492104468</v>
      </c>
      <c r="AA171" s="53">
        <f t="shared" si="195"/>
        <v>-92874483.87</v>
      </c>
      <c r="AB171" s="38"/>
      <c r="AC171" s="4"/>
      <c r="AD171" s="4"/>
      <c r="AE171" s="4"/>
      <c r="AF171" s="4"/>
      <c r="AG171" s="4"/>
      <c r="AH171" s="4"/>
      <c r="AI171" s="4"/>
      <c r="AJ171" s="4"/>
      <c r="AK171" s="4"/>
      <c r="AL171" s="4"/>
      <c r="AM171" s="4"/>
      <c r="AN171" s="4"/>
      <c r="AO171" s="38"/>
      <c r="AP171" s="38"/>
      <c r="AQ171" s="38"/>
    </row>
    <row r="172" ht="12.75" customHeight="1">
      <c r="A172" s="15" t="s">
        <v>30</v>
      </c>
      <c r="B172" s="24">
        <v>2017.0</v>
      </c>
      <c r="C172" s="25">
        <v>0.0</v>
      </c>
      <c r="D172" s="26">
        <v>0.0</v>
      </c>
      <c r="E172" s="25">
        <v>14.0</v>
      </c>
      <c r="F172" s="26">
        <v>1.13515E7</v>
      </c>
      <c r="G172" s="25">
        <v>49.0</v>
      </c>
      <c r="H172" s="26">
        <v>2.3285855E7</v>
      </c>
      <c r="I172" s="25">
        <v>12.0</v>
      </c>
      <c r="J172" s="26">
        <v>871060.0</v>
      </c>
      <c r="K172" s="25">
        <v>0.0</v>
      </c>
      <c r="L172" s="26">
        <v>0.0</v>
      </c>
      <c r="M172" s="25">
        <v>1.0</v>
      </c>
      <c r="N172" s="26">
        <v>93375.0</v>
      </c>
      <c r="O172" s="25">
        <v>0.0</v>
      </c>
      <c r="P172" s="26">
        <v>0.0</v>
      </c>
      <c r="Q172" s="25">
        <v>0.0</v>
      </c>
      <c r="R172" s="26">
        <v>0.0</v>
      </c>
      <c r="S172" s="29">
        <v>4.0</v>
      </c>
      <c r="T172" s="29">
        <v>175000.0</v>
      </c>
      <c r="U172" s="30">
        <f t="shared" ref="U172:V172" si="205">SUM(C172+G172+I172+K172+M172+O172+Q172+S172+E172)</f>
        <v>80</v>
      </c>
      <c r="V172" s="31">
        <f t="shared" si="205"/>
        <v>35776790</v>
      </c>
      <c r="W172" s="51">
        <f>U172-'Non Residential-Finish&amp; Imp'!U159</f>
        <v>14</v>
      </c>
      <c r="X172" s="52">
        <f>W172/'Non Residential-Finish&amp; Imp'!U159</f>
        <v>0.2121212121</v>
      </c>
      <c r="Y172" s="53">
        <f>V172-'Non Residential-Finish&amp; Imp'!V159</f>
        <v>19701077</v>
      </c>
      <c r="Z172" s="52">
        <f>Y172/'Non Residential-Finish&amp; Imp'!V159</f>
        <v>1.225518084</v>
      </c>
      <c r="AA172" s="53">
        <f t="shared" si="195"/>
        <v>-73173406.87</v>
      </c>
      <c r="AB172" s="38"/>
      <c r="AC172" s="4"/>
      <c r="AD172" s="4"/>
      <c r="AE172" s="4"/>
      <c r="AF172" s="4"/>
      <c r="AG172" s="4"/>
      <c r="AH172" s="4"/>
      <c r="AI172" s="4"/>
      <c r="AJ172" s="4"/>
      <c r="AK172" s="4"/>
      <c r="AL172" s="4"/>
      <c r="AM172" s="4"/>
      <c r="AN172" s="4"/>
      <c r="AO172" s="38"/>
      <c r="AP172" s="38"/>
      <c r="AQ172" s="38"/>
    </row>
    <row r="173" ht="12.75" customHeight="1">
      <c r="A173" s="23" t="s">
        <v>31</v>
      </c>
      <c r="B173" s="40">
        <v>2017.0</v>
      </c>
      <c r="C173" s="41">
        <f t="shared" ref="C173:V173" si="206">SUM(C161:C172)</f>
        <v>3</v>
      </c>
      <c r="D173" s="42">
        <f t="shared" si="206"/>
        <v>516662.4</v>
      </c>
      <c r="E173" s="41">
        <f t="shared" si="206"/>
        <v>74</v>
      </c>
      <c r="F173" s="42">
        <f t="shared" si="206"/>
        <v>35293862</v>
      </c>
      <c r="G173" s="41">
        <f t="shared" si="206"/>
        <v>491</v>
      </c>
      <c r="H173" s="42">
        <f t="shared" si="206"/>
        <v>201127201.7</v>
      </c>
      <c r="I173" s="41">
        <f t="shared" si="206"/>
        <v>144</v>
      </c>
      <c r="J173" s="42">
        <f t="shared" si="206"/>
        <v>30215183.03</v>
      </c>
      <c r="K173" s="41">
        <f t="shared" si="206"/>
        <v>0</v>
      </c>
      <c r="L173" s="42">
        <f t="shared" si="206"/>
        <v>0</v>
      </c>
      <c r="M173" s="41">
        <f t="shared" si="206"/>
        <v>17</v>
      </c>
      <c r="N173" s="42">
        <f t="shared" si="206"/>
        <v>3295237</v>
      </c>
      <c r="O173" s="41">
        <f t="shared" si="206"/>
        <v>1</v>
      </c>
      <c r="P173" s="42">
        <f t="shared" si="206"/>
        <v>80000</v>
      </c>
      <c r="Q173" s="41">
        <f t="shared" si="206"/>
        <v>0</v>
      </c>
      <c r="R173" s="42">
        <f t="shared" si="206"/>
        <v>0</v>
      </c>
      <c r="S173" s="45">
        <f t="shared" si="206"/>
        <v>52</v>
      </c>
      <c r="T173" s="45">
        <f t="shared" si="206"/>
        <v>18376380</v>
      </c>
      <c r="U173" s="46">
        <f t="shared" si="206"/>
        <v>782</v>
      </c>
      <c r="V173" s="47">
        <f t="shared" si="206"/>
        <v>288904526.1</v>
      </c>
      <c r="W173" s="54">
        <f>U173-'Non Residential-Finish&amp; Imp'!U160</f>
        <v>-111</v>
      </c>
      <c r="X173" s="55">
        <f>W173/'Non Residential-Finish&amp; Imp'!U160</f>
        <v>-0.124300112</v>
      </c>
      <c r="Y173" s="56">
        <f>V173-'Non Residential-Finish&amp; Imp'!V160</f>
        <v>-73173406.87</v>
      </c>
      <c r="Z173" s="55">
        <f>Y173/'Non Residential-Finish&amp; Imp'!V160</f>
        <v>-0.2020929756</v>
      </c>
      <c r="AA173" s="56">
        <f t="shared" ref="AA173:AA174" si="208">Y173</f>
        <v>-73173406.87</v>
      </c>
      <c r="AB173" s="38"/>
      <c r="AC173" s="15"/>
      <c r="AD173" s="15"/>
      <c r="AE173" s="15"/>
      <c r="AF173" s="15"/>
      <c r="AG173" s="15"/>
      <c r="AH173" s="15"/>
      <c r="AI173" s="15"/>
      <c r="AJ173" s="15"/>
      <c r="AK173" s="15"/>
      <c r="AL173" s="15"/>
      <c r="AM173" s="15"/>
      <c r="AN173" s="15"/>
      <c r="AO173" s="38"/>
      <c r="AP173" s="38"/>
      <c r="AQ173" s="38"/>
    </row>
    <row r="174" ht="12.75" customHeight="1">
      <c r="A174" s="15" t="s">
        <v>19</v>
      </c>
      <c r="B174" s="24">
        <v>2018.0</v>
      </c>
      <c r="C174" s="25">
        <v>0.0</v>
      </c>
      <c r="D174" s="26">
        <v>0.0</v>
      </c>
      <c r="E174" s="25">
        <v>5.0</v>
      </c>
      <c r="F174" s="26">
        <v>200000.0</v>
      </c>
      <c r="G174" s="25">
        <v>37.0</v>
      </c>
      <c r="H174" s="26">
        <v>9221213.0</v>
      </c>
      <c r="I174" s="25">
        <v>8.0</v>
      </c>
      <c r="J174" s="26">
        <v>1649330.6</v>
      </c>
      <c r="K174" s="25">
        <v>0.0</v>
      </c>
      <c r="L174" s="26">
        <v>0.0</v>
      </c>
      <c r="M174" s="25">
        <v>2.0</v>
      </c>
      <c r="N174" s="26">
        <v>182320.0</v>
      </c>
      <c r="O174" s="25">
        <v>0.0</v>
      </c>
      <c r="P174" s="26">
        <v>0.0</v>
      </c>
      <c r="Q174" s="25">
        <v>0.0</v>
      </c>
      <c r="R174" s="26">
        <v>0.0</v>
      </c>
      <c r="S174" s="29">
        <v>7.0</v>
      </c>
      <c r="T174" s="29">
        <v>1982665.0</v>
      </c>
      <c r="U174" s="30">
        <f t="shared" ref="U174:V174" si="207">SUM(C174+G174+I174+K174+M174+O174+Q174+S174+E174)</f>
        <v>59</v>
      </c>
      <c r="V174" s="31">
        <f t="shared" si="207"/>
        <v>13235528.6</v>
      </c>
      <c r="W174" s="51">
        <f>U174-'Non Residential-Finish&amp; Imp'!U161</f>
        <v>35</v>
      </c>
      <c r="X174" s="52">
        <f>W174/'Non Residential-Finish&amp; Imp'!U161</f>
        <v>1.458333333</v>
      </c>
      <c r="Y174" s="53">
        <f>V174-'Non Residential-Finish&amp; Imp'!V161</f>
        <v>9729593.6</v>
      </c>
      <c r="Z174" s="52">
        <f>Y174/'Non Residential-Finish&amp; Imp'!V161</f>
        <v>2.775177977</v>
      </c>
      <c r="AA174" s="53">
        <f t="shared" si="208"/>
        <v>9729593.6</v>
      </c>
      <c r="AB174" s="38"/>
      <c r="AC174" s="37">
        <f t="array" ref="AC174:AN175">TRANSPOSE(U174:V185)</f>
        <v>59</v>
      </c>
      <c r="AD174" s="37">
        <v>40.0</v>
      </c>
      <c r="AE174" s="37">
        <v>72.0</v>
      </c>
      <c r="AF174" s="37">
        <v>54.0</v>
      </c>
      <c r="AG174" s="37">
        <v>62.0</v>
      </c>
      <c r="AH174" s="37">
        <v>86.0</v>
      </c>
      <c r="AI174" s="37">
        <v>65.0</v>
      </c>
      <c r="AJ174" s="37">
        <v>66.0</v>
      </c>
      <c r="AK174" s="37">
        <v>74.0</v>
      </c>
      <c r="AL174" s="37">
        <v>94.0</v>
      </c>
      <c r="AM174" s="37">
        <v>76.0</v>
      </c>
      <c r="AN174" s="37">
        <v>58.0</v>
      </c>
      <c r="AO174" s="38"/>
      <c r="AP174" s="38"/>
      <c r="AQ174" s="38"/>
    </row>
    <row r="175" ht="12.75" customHeight="1">
      <c r="A175" s="15" t="s">
        <v>20</v>
      </c>
      <c r="B175" s="24">
        <v>2018.0</v>
      </c>
      <c r="C175" s="25">
        <v>0.0</v>
      </c>
      <c r="D175" s="26">
        <v>0.0</v>
      </c>
      <c r="E175" s="25">
        <v>9.0</v>
      </c>
      <c r="F175" s="26">
        <v>210500.0</v>
      </c>
      <c r="G175" s="25">
        <v>21.0</v>
      </c>
      <c r="H175" s="26">
        <v>5453280.0</v>
      </c>
      <c r="I175" s="25">
        <v>8.0</v>
      </c>
      <c r="J175" s="26">
        <v>832289.14</v>
      </c>
      <c r="K175" s="25">
        <v>0.0</v>
      </c>
      <c r="L175" s="26">
        <v>0.0</v>
      </c>
      <c r="M175" s="25">
        <v>0.0</v>
      </c>
      <c r="N175" s="26">
        <v>0.0</v>
      </c>
      <c r="O175" s="25">
        <v>0.0</v>
      </c>
      <c r="P175" s="26">
        <v>0.0</v>
      </c>
      <c r="Q175" s="25">
        <v>0.0</v>
      </c>
      <c r="R175" s="26">
        <v>0.0</v>
      </c>
      <c r="S175" s="29">
        <v>2.0</v>
      </c>
      <c r="T175" s="29">
        <v>950000.0</v>
      </c>
      <c r="U175" s="30">
        <f t="shared" ref="U175:V175" si="209">SUM(C175+G175+I175+K175+M175+O175+Q175+S175+E175)</f>
        <v>40</v>
      </c>
      <c r="V175" s="31">
        <f t="shared" si="209"/>
        <v>7446069.14</v>
      </c>
      <c r="W175" s="51">
        <f>U175-'Non Residential-Finish&amp; Imp'!U162</f>
        <v>-24</v>
      </c>
      <c r="X175" s="52">
        <f>W175/'Non Residential-Finish&amp; Imp'!U162</f>
        <v>-0.375</v>
      </c>
      <c r="Y175" s="53">
        <f>V175-'Non Residential-Finish&amp; Imp'!V162</f>
        <v>-9883585.56</v>
      </c>
      <c r="Z175" s="52">
        <f>Y175/'Non Residential-Finish&amp; Imp'!V162</f>
        <v>-0.5703278993</v>
      </c>
      <c r="AA175" s="53">
        <f t="shared" ref="AA175:AA185" si="211">AA174+Y175</f>
        <v>-153991.96</v>
      </c>
      <c r="AB175" s="38"/>
      <c r="AC175" s="37">
        <v>1.32355286E7</v>
      </c>
      <c r="AD175" s="37">
        <v>7446069.14</v>
      </c>
      <c r="AE175" s="37">
        <v>4.3592513E7</v>
      </c>
      <c r="AF175" s="37">
        <v>1.1396338E7</v>
      </c>
      <c r="AG175" s="37">
        <v>2.1695165E7</v>
      </c>
      <c r="AH175" s="37">
        <v>3.205842292E7</v>
      </c>
      <c r="AI175" s="37">
        <v>1.5518353685E8</v>
      </c>
      <c r="AJ175" s="37">
        <v>3.1140065E7</v>
      </c>
      <c r="AK175" s="37">
        <v>8.323414274000001E7</v>
      </c>
      <c r="AL175" s="37">
        <v>2.918859E7</v>
      </c>
      <c r="AM175" s="37">
        <v>9433603.4</v>
      </c>
      <c r="AN175" s="37">
        <v>4.2675336E7</v>
      </c>
      <c r="AO175" s="38"/>
      <c r="AP175" s="38"/>
      <c r="AQ175" s="38"/>
    </row>
    <row r="176" ht="12.75" customHeight="1">
      <c r="A176" s="15" t="s">
        <v>21</v>
      </c>
      <c r="B176" s="24">
        <v>2018.0</v>
      </c>
      <c r="C176" s="25">
        <v>0.0</v>
      </c>
      <c r="D176" s="26">
        <v>0.0</v>
      </c>
      <c r="E176" s="25">
        <v>5.0</v>
      </c>
      <c r="F176" s="26">
        <v>200000.0</v>
      </c>
      <c r="G176" s="25">
        <v>52.0</v>
      </c>
      <c r="H176" s="26">
        <v>1.9159498E7</v>
      </c>
      <c r="I176" s="25">
        <v>9.0</v>
      </c>
      <c r="J176" s="26">
        <v>2.1889995E7</v>
      </c>
      <c r="K176" s="25">
        <v>0.0</v>
      </c>
      <c r="L176" s="26">
        <v>0.0</v>
      </c>
      <c r="M176" s="25">
        <v>1.0</v>
      </c>
      <c r="N176" s="26">
        <v>47040.0</v>
      </c>
      <c r="O176" s="25">
        <v>0.0</v>
      </c>
      <c r="P176" s="26">
        <v>0.0</v>
      </c>
      <c r="Q176" s="25">
        <v>0.0</v>
      </c>
      <c r="R176" s="26">
        <v>0.0</v>
      </c>
      <c r="S176" s="29">
        <v>5.0</v>
      </c>
      <c r="T176" s="29">
        <v>2295980.0</v>
      </c>
      <c r="U176" s="30">
        <f t="shared" ref="U176:V176" si="210">SUM(C176+G176+I176+K176+M176+O176+Q176+S176+E176)</f>
        <v>72</v>
      </c>
      <c r="V176" s="31">
        <f t="shared" si="210"/>
        <v>43592513</v>
      </c>
      <c r="W176" s="51">
        <f>U176-'Non Residential-Finish&amp; Imp'!U163</f>
        <v>34</v>
      </c>
      <c r="X176" s="52">
        <f>W176/'Non Residential-Finish&amp; Imp'!U163</f>
        <v>0.8947368421</v>
      </c>
      <c r="Y176" s="53">
        <f>V176-'Non Residential-Finish&amp; Imp'!V163</f>
        <v>34367024.2</v>
      </c>
      <c r="Z176" s="52">
        <f>Y176/'Non Residential-Finish&amp; Imp'!V163</f>
        <v>3.725225291</v>
      </c>
      <c r="AA176" s="53">
        <f t="shared" si="211"/>
        <v>34213032.24</v>
      </c>
      <c r="AB176" s="38"/>
      <c r="AC176" s="57">
        <f t="shared" ref="AC176:AN176" si="212">AC175/$AC$125</f>
        <v>13.2355286</v>
      </c>
      <c r="AD176" s="57">
        <f t="shared" si="212"/>
        <v>7.44606914</v>
      </c>
      <c r="AE176" s="57">
        <f t="shared" si="212"/>
        <v>43.592513</v>
      </c>
      <c r="AF176" s="57">
        <f t="shared" si="212"/>
        <v>11.396338</v>
      </c>
      <c r="AG176" s="57">
        <f t="shared" si="212"/>
        <v>21.695165</v>
      </c>
      <c r="AH176" s="57">
        <f t="shared" si="212"/>
        <v>32.05842292</v>
      </c>
      <c r="AI176" s="57">
        <f t="shared" si="212"/>
        <v>155.1835369</v>
      </c>
      <c r="AJ176" s="57">
        <f t="shared" si="212"/>
        <v>31.140065</v>
      </c>
      <c r="AK176" s="57">
        <f t="shared" si="212"/>
        <v>83.23414274</v>
      </c>
      <c r="AL176" s="57">
        <f t="shared" si="212"/>
        <v>29.18859</v>
      </c>
      <c r="AM176" s="57">
        <f t="shared" si="212"/>
        <v>9.4336034</v>
      </c>
      <c r="AN176" s="57">
        <f t="shared" si="212"/>
        <v>42.675336</v>
      </c>
      <c r="AO176" s="38"/>
      <c r="AP176" s="38"/>
      <c r="AQ176" s="38"/>
    </row>
    <row r="177" ht="12.75" customHeight="1">
      <c r="A177" s="15" t="s">
        <v>22</v>
      </c>
      <c r="B177" s="24">
        <v>2018.0</v>
      </c>
      <c r="C177" s="25">
        <v>0.0</v>
      </c>
      <c r="D177" s="26">
        <v>0.0</v>
      </c>
      <c r="E177" s="25">
        <v>7.0</v>
      </c>
      <c r="F177" s="26">
        <v>578270.0</v>
      </c>
      <c r="G177" s="25">
        <v>35.0</v>
      </c>
      <c r="H177" s="26">
        <v>7741068.0</v>
      </c>
      <c r="I177" s="25">
        <v>6.0</v>
      </c>
      <c r="J177" s="26">
        <v>349000.0</v>
      </c>
      <c r="K177" s="25">
        <v>0.0</v>
      </c>
      <c r="L177" s="26">
        <v>0.0</v>
      </c>
      <c r="M177" s="25">
        <v>0.0</v>
      </c>
      <c r="N177" s="26">
        <v>0.0</v>
      </c>
      <c r="O177" s="25">
        <v>0.0</v>
      </c>
      <c r="P177" s="26">
        <v>0.0</v>
      </c>
      <c r="Q177" s="25">
        <v>0.0</v>
      </c>
      <c r="R177" s="26">
        <v>0.0</v>
      </c>
      <c r="S177" s="29">
        <v>6.0</v>
      </c>
      <c r="T177" s="29">
        <v>2728000.0</v>
      </c>
      <c r="U177" s="30">
        <f t="shared" ref="U177:V177" si="213">SUM(C177+G177+I177+K177+M177+O177+Q177+S177+E177)</f>
        <v>54</v>
      </c>
      <c r="V177" s="31">
        <f t="shared" si="213"/>
        <v>11396338</v>
      </c>
      <c r="W177" s="51">
        <f>U177-'Non Residential-Finish&amp; Imp'!U164</f>
        <v>4</v>
      </c>
      <c r="X177" s="52">
        <f>W177/'Non Residential-Finish&amp; Imp'!U164</f>
        <v>0.08</v>
      </c>
      <c r="Y177" s="53">
        <f>V177-'Non Residential-Finish&amp; Imp'!V164</f>
        <v>-2821415</v>
      </c>
      <c r="Z177" s="52">
        <f>Y177/'Non Residential-Finish&amp; Imp'!V164</f>
        <v>-0.1984431014</v>
      </c>
      <c r="AA177" s="53">
        <f t="shared" si="211"/>
        <v>31391617.24</v>
      </c>
      <c r="AB177" s="38"/>
      <c r="AC177" s="38"/>
      <c r="AD177" s="38"/>
      <c r="AE177" s="38"/>
      <c r="AF177" s="38"/>
      <c r="AG177" s="38"/>
      <c r="AH177" s="38"/>
      <c r="AI177" s="38"/>
      <c r="AJ177" s="38"/>
      <c r="AK177" s="38"/>
      <c r="AL177" s="38"/>
      <c r="AM177" s="38"/>
      <c r="AN177" s="38"/>
      <c r="AO177" s="38"/>
      <c r="AP177" s="38"/>
      <c r="AQ177" s="38"/>
    </row>
    <row r="178" ht="12.75" customHeight="1">
      <c r="A178" s="15" t="s">
        <v>23</v>
      </c>
      <c r="B178" s="24">
        <v>2018.0</v>
      </c>
      <c r="C178" s="25">
        <v>0.0</v>
      </c>
      <c r="D178" s="26">
        <v>0.0</v>
      </c>
      <c r="E178" s="25">
        <v>9.0</v>
      </c>
      <c r="F178" s="26">
        <v>2176375.0</v>
      </c>
      <c r="G178" s="25">
        <v>36.0</v>
      </c>
      <c r="H178" s="26">
        <v>1.297658E7</v>
      </c>
      <c r="I178" s="25">
        <v>10.0</v>
      </c>
      <c r="J178" s="26">
        <v>4849210.0</v>
      </c>
      <c r="K178" s="25">
        <v>0.0</v>
      </c>
      <c r="L178" s="26">
        <v>0.0</v>
      </c>
      <c r="M178" s="25">
        <v>0.0</v>
      </c>
      <c r="N178" s="26">
        <v>0.0</v>
      </c>
      <c r="O178" s="25">
        <v>0.0</v>
      </c>
      <c r="P178" s="26">
        <v>0.0</v>
      </c>
      <c r="Q178" s="25">
        <v>0.0</v>
      </c>
      <c r="R178" s="26">
        <v>0.0</v>
      </c>
      <c r="S178" s="29">
        <v>7.0</v>
      </c>
      <c r="T178" s="29">
        <v>1693000.0</v>
      </c>
      <c r="U178" s="30">
        <f t="shared" ref="U178:V178" si="214">SUM(C178+G178+I178+K178+M178+O178+Q178+S178+E178)</f>
        <v>62</v>
      </c>
      <c r="V178" s="31">
        <f t="shared" si="214"/>
        <v>21695165</v>
      </c>
      <c r="W178" s="51">
        <f>U178-'Non Residential-Finish&amp; Imp'!U165</f>
        <v>1</v>
      </c>
      <c r="X178" s="52">
        <f>W178/'Non Residential-Finish&amp; Imp'!U165</f>
        <v>0.01639344262</v>
      </c>
      <c r="Y178" s="53">
        <f>V178-'Non Residential-Finish&amp; Imp'!V165</f>
        <v>4662088</v>
      </c>
      <c r="Z178" s="52">
        <f>Y178/'Non Residential-Finish&amp; Imp'!V165</f>
        <v>0.2737079155</v>
      </c>
      <c r="AA178" s="53">
        <f t="shared" si="211"/>
        <v>36053705.24</v>
      </c>
      <c r="AB178" s="38"/>
      <c r="AC178" s="38"/>
      <c r="AD178" s="38"/>
      <c r="AE178" s="38"/>
      <c r="AF178" s="38"/>
      <c r="AG178" s="38"/>
      <c r="AH178" s="38"/>
      <c r="AI178" s="38"/>
      <c r="AJ178" s="38"/>
      <c r="AK178" s="38"/>
      <c r="AL178" s="38"/>
      <c r="AM178" s="38"/>
      <c r="AN178" s="38"/>
      <c r="AO178" s="38"/>
      <c r="AP178" s="38"/>
      <c r="AQ178" s="38"/>
    </row>
    <row r="179" ht="12.75" customHeight="1">
      <c r="A179" s="15" t="s">
        <v>32</v>
      </c>
      <c r="B179" s="24">
        <v>2018.0</v>
      </c>
      <c r="C179" s="25">
        <v>0.0</v>
      </c>
      <c r="D179" s="26">
        <v>0.0</v>
      </c>
      <c r="E179" s="25">
        <v>7.0</v>
      </c>
      <c r="F179" s="26">
        <v>810059.0</v>
      </c>
      <c r="G179" s="25">
        <v>66.0</v>
      </c>
      <c r="H179" s="26">
        <v>2.9481699E7</v>
      </c>
      <c r="I179" s="25">
        <v>9.0</v>
      </c>
      <c r="J179" s="26">
        <v>1127624.92</v>
      </c>
      <c r="K179" s="25">
        <v>0.0</v>
      </c>
      <c r="L179" s="26">
        <v>0.0</v>
      </c>
      <c r="M179" s="25">
        <v>0.0</v>
      </c>
      <c r="N179" s="26">
        <v>0.0</v>
      </c>
      <c r="O179" s="25">
        <v>0.0</v>
      </c>
      <c r="P179" s="26">
        <v>0.0</v>
      </c>
      <c r="Q179" s="25">
        <v>0.0</v>
      </c>
      <c r="R179" s="26">
        <v>0.0</v>
      </c>
      <c r="S179" s="29">
        <v>4.0</v>
      </c>
      <c r="T179" s="29">
        <v>639040.0</v>
      </c>
      <c r="U179" s="30">
        <f t="shared" ref="U179:V179" si="215">SUM(C179+G179+I179+K179+M179+O179+Q179+S179+E179)</f>
        <v>86</v>
      </c>
      <c r="V179" s="31">
        <f t="shared" si="215"/>
        <v>32058422.92</v>
      </c>
      <c r="W179" s="51">
        <f>U179-'Non Residential-Finish&amp; Imp'!U166</f>
        <v>14</v>
      </c>
      <c r="X179" s="52">
        <f>W179/'Non Residential-Finish&amp; Imp'!U166</f>
        <v>0.1944444444</v>
      </c>
      <c r="Y179" s="53">
        <f>V179-'Non Residential-Finish&amp; Imp'!V166</f>
        <v>-42651108.08</v>
      </c>
      <c r="Z179" s="52">
        <f>Y179/'Non Residential-Finish&amp; Imp'!V166</f>
        <v>-0.5708924619</v>
      </c>
      <c r="AA179" s="53">
        <f t="shared" si="211"/>
        <v>-6597402.84</v>
      </c>
      <c r="AB179" s="38"/>
      <c r="AC179" s="38"/>
      <c r="AD179" s="38"/>
      <c r="AE179" s="38"/>
      <c r="AF179" s="38"/>
      <c r="AG179" s="38"/>
      <c r="AH179" s="38"/>
      <c r="AI179" s="38"/>
      <c r="AJ179" s="38"/>
      <c r="AK179" s="38"/>
      <c r="AL179" s="38"/>
      <c r="AM179" s="38"/>
      <c r="AN179" s="38"/>
      <c r="AO179" s="38"/>
      <c r="AP179" s="38"/>
      <c r="AQ179" s="38"/>
    </row>
    <row r="180" ht="12.75" customHeight="1">
      <c r="A180" s="15" t="s">
        <v>25</v>
      </c>
      <c r="B180" s="24">
        <v>2018.0</v>
      </c>
      <c r="C180" s="25">
        <v>0.0</v>
      </c>
      <c r="D180" s="26">
        <v>0.0</v>
      </c>
      <c r="E180" s="25">
        <v>2.0</v>
      </c>
      <c r="F180" s="26">
        <v>95000.0</v>
      </c>
      <c r="G180" s="25">
        <v>40.0</v>
      </c>
      <c r="H180" s="26">
        <v>2.5482887E7</v>
      </c>
      <c r="I180" s="25">
        <v>15.0</v>
      </c>
      <c r="J180" s="26">
        <v>7440349.85</v>
      </c>
      <c r="K180" s="25">
        <v>0.0</v>
      </c>
      <c r="L180" s="26">
        <v>0.0</v>
      </c>
      <c r="M180" s="25">
        <v>0.0</v>
      </c>
      <c r="N180" s="26">
        <v>0.0</v>
      </c>
      <c r="O180" s="25">
        <v>0.0</v>
      </c>
      <c r="P180" s="26">
        <v>0.0</v>
      </c>
      <c r="Q180" s="25">
        <v>0.0</v>
      </c>
      <c r="R180" s="26">
        <v>0.0</v>
      </c>
      <c r="S180" s="29">
        <v>8.0</v>
      </c>
      <c r="T180" s="29">
        <v>1.221653E8</v>
      </c>
      <c r="U180" s="30">
        <f t="shared" ref="U180:V180" si="216">SUM(C180+G180+I180+K180+M180+O180+Q180+S180+E180)</f>
        <v>65</v>
      </c>
      <c r="V180" s="31">
        <f t="shared" si="216"/>
        <v>155183536.9</v>
      </c>
      <c r="W180" s="51">
        <f>U180-'Non Residential-Finish&amp; Imp'!U167</f>
        <v>-11</v>
      </c>
      <c r="X180" s="52">
        <f>W180/'Non Residential-Finish&amp; Imp'!U167</f>
        <v>-0.1447368421</v>
      </c>
      <c r="Y180" s="53">
        <f>V180-'Non Residential-Finish&amp; Imp'!V167</f>
        <v>128495552</v>
      </c>
      <c r="Z180" s="52">
        <f>Y180/'Non Residential-Finish&amp; Imp'!V167</f>
        <v>4.814734137</v>
      </c>
      <c r="AA180" s="53">
        <f t="shared" si="211"/>
        <v>121898149.1</v>
      </c>
      <c r="AB180" s="38"/>
      <c r="AC180" s="38"/>
      <c r="AD180" s="38"/>
      <c r="AE180" s="38"/>
      <c r="AF180" s="38"/>
      <c r="AG180" s="38"/>
      <c r="AH180" s="38"/>
      <c r="AI180" s="38"/>
      <c r="AJ180" s="38"/>
      <c r="AK180" s="38"/>
      <c r="AL180" s="38"/>
      <c r="AM180" s="38"/>
      <c r="AN180" s="38"/>
      <c r="AO180" s="38"/>
      <c r="AP180" s="38"/>
      <c r="AQ180" s="38"/>
    </row>
    <row r="181" ht="12.75" customHeight="1">
      <c r="A181" s="15" t="s">
        <v>26</v>
      </c>
      <c r="B181" s="24">
        <v>2018.0</v>
      </c>
      <c r="C181" s="25">
        <v>0.0</v>
      </c>
      <c r="D181" s="26">
        <v>0.0</v>
      </c>
      <c r="E181" s="25">
        <v>2.0</v>
      </c>
      <c r="F181" s="26">
        <v>4545000.0</v>
      </c>
      <c r="G181" s="25">
        <v>45.0</v>
      </c>
      <c r="H181" s="26">
        <v>1.6201958E7</v>
      </c>
      <c r="I181" s="25">
        <v>12.0</v>
      </c>
      <c r="J181" s="26">
        <v>9133675.0</v>
      </c>
      <c r="K181" s="25">
        <v>0.0</v>
      </c>
      <c r="L181" s="26">
        <v>0.0</v>
      </c>
      <c r="M181" s="25">
        <v>2.0</v>
      </c>
      <c r="N181" s="26">
        <v>293432.0</v>
      </c>
      <c r="O181" s="25">
        <v>0.0</v>
      </c>
      <c r="P181" s="26">
        <v>0.0</v>
      </c>
      <c r="Q181" s="25">
        <v>0.0</v>
      </c>
      <c r="R181" s="26">
        <v>0.0</v>
      </c>
      <c r="S181" s="29">
        <v>5.0</v>
      </c>
      <c r="T181" s="29">
        <v>966000.0</v>
      </c>
      <c r="U181" s="30">
        <f t="shared" ref="U181:V181" si="217">SUM(C181+G181+I181+K181+M181+O181+Q181+S181+E181)</f>
        <v>66</v>
      </c>
      <c r="V181" s="31">
        <f t="shared" si="217"/>
        <v>31140065</v>
      </c>
      <c r="W181" s="51">
        <f>U181-'Non Residential-Finish&amp; Imp'!U168</f>
        <v>-1</v>
      </c>
      <c r="X181" s="52">
        <f>W181/'Non Residential-Finish&amp; Imp'!U168</f>
        <v>-0.01492537313</v>
      </c>
      <c r="Y181" s="53">
        <f>V181-'Non Residential-Finish&amp; Imp'!V168</f>
        <v>6720568.6</v>
      </c>
      <c r="Z181" s="52">
        <f>Y181/'Non Residential-Finish&amp; Imp'!V168</f>
        <v>0.2752132349</v>
      </c>
      <c r="AA181" s="53">
        <f t="shared" si="211"/>
        <v>128618717.7</v>
      </c>
      <c r="AB181" s="38"/>
      <c r="AC181" s="38"/>
      <c r="AD181" s="38"/>
      <c r="AE181" s="38"/>
      <c r="AF181" s="38"/>
      <c r="AG181" s="38"/>
      <c r="AH181" s="38"/>
      <c r="AI181" s="38"/>
      <c r="AJ181" s="38"/>
      <c r="AK181" s="38"/>
      <c r="AL181" s="38"/>
      <c r="AM181" s="38"/>
      <c r="AN181" s="38"/>
      <c r="AO181" s="38"/>
      <c r="AP181" s="38"/>
      <c r="AQ181" s="38"/>
    </row>
    <row r="182" ht="12.75" customHeight="1">
      <c r="A182" s="15" t="s">
        <v>27</v>
      </c>
      <c r="B182" s="24">
        <v>2018.0</v>
      </c>
      <c r="C182" s="25">
        <v>0.0</v>
      </c>
      <c r="D182" s="26">
        <v>0.0</v>
      </c>
      <c r="E182" s="25">
        <v>5.0</v>
      </c>
      <c r="F182" s="26">
        <v>410887.0</v>
      </c>
      <c r="G182" s="25">
        <v>41.0</v>
      </c>
      <c r="H182" s="26">
        <v>1.2485005E7</v>
      </c>
      <c r="I182" s="25">
        <v>15.0</v>
      </c>
      <c r="J182" s="26">
        <v>6.368497074E7</v>
      </c>
      <c r="K182" s="25">
        <v>0.0</v>
      </c>
      <c r="L182" s="26">
        <v>0.0</v>
      </c>
      <c r="M182" s="25">
        <v>2.0</v>
      </c>
      <c r="N182" s="26">
        <v>89100.0</v>
      </c>
      <c r="O182" s="25">
        <v>0.0</v>
      </c>
      <c r="P182" s="26">
        <v>0.0</v>
      </c>
      <c r="Q182" s="25">
        <v>1.0</v>
      </c>
      <c r="R182" s="26">
        <v>95180.0</v>
      </c>
      <c r="S182" s="29">
        <v>10.0</v>
      </c>
      <c r="T182" s="29">
        <v>6469000.0</v>
      </c>
      <c r="U182" s="30">
        <f t="shared" ref="U182:V182" si="218">SUM(C182+G182+I182+K182+M182+O182+Q182+S182+E182)</f>
        <v>74</v>
      </c>
      <c r="V182" s="31">
        <f t="shared" si="218"/>
        <v>83234142.74</v>
      </c>
      <c r="W182" s="51">
        <f>U182-'Non Residential-Finish&amp; Imp'!U169</f>
        <v>-39</v>
      </c>
      <c r="X182" s="52">
        <f>W182/'Non Residential-Finish&amp; Imp'!U169</f>
        <v>-0.3451327434</v>
      </c>
      <c r="Y182" s="53">
        <f>V182-'Non Residential-Finish&amp; Imp'!V169</f>
        <v>43834445.35</v>
      </c>
      <c r="Z182" s="52">
        <f>Y182/'Non Residential-Finish&amp; Imp'!V169</f>
        <v>1.112557919</v>
      </c>
      <c r="AA182" s="53">
        <f t="shared" si="211"/>
        <v>172453163.1</v>
      </c>
      <c r="AB182" s="38"/>
      <c r="AC182" s="38"/>
      <c r="AD182" s="38"/>
      <c r="AE182" s="38"/>
      <c r="AF182" s="38"/>
      <c r="AG182" s="38"/>
      <c r="AH182" s="38"/>
      <c r="AI182" s="38"/>
      <c r="AJ182" s="38"/>
      <c r="AK182" s="38"/>
      <c r="AL182" s="38"/>
      <c r="AM182" s="38"/>
      <c r="AN182" s="38"/>
      <c r="AO182" s="38"/>
      <c r="AP182" s="38"/>
      <c r="AQ182" s="38"/>
    </row>
    <row r="183" ht="12.75" customHeight="1">
      <c r="A183" s="15" t="s">
        <v>28</v>
      </c>
      <c r="B183" s="24">
        <v>2018.0</v>
      </c>
      <c r="C183" s="25">
        <v>0.0</v>
      </c>
      <c r="D183" s="26">
        <v>0.0</v>
      </c>
      <c r="E183" s="25">
        <v>3.0</v>
      </c>
      <c r="F183" s="26">
        <v>1345000.0</v>
      </c>
      <c r="G183" s="25">
        <v>67.0</v>
      </c>
      <c r="H183" s="26">
        <v>1.7888694E7</v>
      </c>
      <c r="I183" s="25">
        <v>17.0</v>
      </c>
      <c r="J183" s="26">
        <v>7242396.0</v>
      </c>
      <c r="K183" s="25">
        <v>0.0</v>
      </c>
      <c r="L183" s="26">
        <v>0.0</v>
      </c>
      <c r="M183" s="25">
        <v>2.0</v>
      </c>
      <c r="N183" s="26">
        <v>37500.0</v>
      </c>
      <c r="O183" s="25">
        <v>0.0</v>
      </c>
      <c r="P183" s="26">
        <v>0.0</v>
      </c>
      <c r="Q183" s="25">
        <v>0.0</v>
      </c>
      <c r="R183" s="26">
        <v>0.0</v>
      </c>
      <c r="S183" s="29">
        <v>5.0</v>
      </c>
      <c r="T183" s="29">
        <v>2675000.0</v>
      </c>
      <c r="U183" s="30">
        <f t="shared" ref="U183:V183" si="219">SUM(C183+G183+I183+K183+M183+O183+Q183+S183+E183)</f>
        <v>94</v>
      </c>
      <c r="V183" s="31">
        <f t="shared" si="219"/>
        <v>29188590</v>
      </c>
      <c r="W183" s="51">
        <f>U183-'Non Residential-Finish&amp; Imp'!U170</f>
        <v>15</v>
      </c>
      <c r="X183" s="52">
        <f>W183/'Non Residential-Finish&amp; Imp'!U170</f>
        <v>0.1898734177</v>
      </c>
      <c r="Y183" s="53">
        <f>V183-'Non Residential-Finish&amp; Imp'!V170</f>
        <v>11181844.06</v>
      </c>
      <c r="Z183" s="52">
        <f>Y183/'Non Residential-Finish&amp; Imp'!V170</f>
        <v>0.6209808311</v>
      </c>
      <c r="AA183" s="53">
        <f t="shared" si="211"/>
        <v>183635007.1</v>
      </c>
      <c r="AB183" s="38"/>
      <c r="AC183" s="38"/>
      <c r="AD183" s="38"/>
      <c r="AE183" s="38"/>
      <c r="AF183" s="38"/>
      <c r="AG183" s="38"/>
      <c r="AH183" s="38"/>
      <c r="AI183" s="38"/>
      <c r="AJ183" s="38"/>
      <c r="AK183" s="38"/>
      <c r="AL183" s="38"/>
      <c r="AM183" s="38"/>
      <c r="AN183" s="38"/>
      <c r="AO183" s="38"/>
      <c r="AP183" s="38"/>
      <c r="AQ183" s="38"/>
    </row>
    <row r="184" ht="12.75" customHeight="1">
      <c r="A184" s="15" t="s">
        <v>29</v>
      </c>
      <c r="B184" s="24">
        <v>2018.0</v>
      </c>
      <c r="C184" s="25">
        <v>0.0</v>
      </c>
      <c r="D184" s="26">
        <v>0.0</v>
      </c>
      <c r="E184" s="25">
        <v>1.0</v>
      </c>
      <c r="F184" s="26">
        <v>25000.0</v>
      </c>
      <c r="G184" s="25">
        <v>51.0</v>
      </c>
      <c r="H184" s="26">
        <v>8201796.0</v>
      </c>
      <c r="I184" s="25">
        <v>9.0</v>
      </c>
      <c r="J184" s="26">
        <v>787496.4</v>
      </c>
      <c r="K184" s="25">
        <v>0.0</v>
      </c>
      <c r="L184" s="26">
        <v>0.0</v>
      </c>
      <c r="M184" s="25">
        <v>0.0</v>
      </c>
      <c r="N184" s="26">
        <v>0.0</v>
      </c>
      <c r="O184" s="25">
        <v>0.0</v>
      </c>
      <c r="P184" s="26">
        <v>0.0</v>
      </c>
      <c r="Q184" s="25">
        <v>0.0</v>
      </c>
      <c r="R184" s="26">
        <v>0.0</v>
      </c>
      <c r="S184" s="29">
        <v>15.0</v>
      </c>
      <c r="T184" s="29">
        <v>419311.0</v>
      </c>
      <c r="U184" s="30">
        <f t="shared" ref="U184:V184" si="220">SUM(C184+G184+I184+K184+M184+O184+Q184+S184+E184)</f>
        <v>76</v>
      </c>
      <c r="V184" s="31">
        <f t="shared" si="220"/>
        <v>9433603.4</v>
      </c>
      <c r="W184" s="51">
        <f>U184-'Non Residential-Finish&amp; Imp'!U171</f>
        <v>18</v>
      </c>
      <c r="X184" s="52">
        <f>W184/'Non Residential-Finish&amp; Imp'!U171</f>
        <v>0.3103448276</v>
      </c>
      <c r="Y184" s="53">
        <f>V184-'Non Residential-Finish&amp; Imp'!V171</f>
        <v>841231.4</v>
      </c>
      <c r="Z184" s="52">
        <f>Y184/'Non Residential-Finish&amp; Imp'!V171</f>
        <v>0.09790444362</v>
      </c>
      <c r="AA184" s="53">
        <f t="shared" si="211"/>
        <v>184476238.5</v>
      </c>
      <c r="AB184" s="38"/>
      <c r="AC184" s="38"/>
      <c r="AD184" s="38"/>
      <c r="AE184" s="38"/>
      <c r="AF184" s="38"/>
      <c r="AG184" s="38"/>
      <c r="AH184" s="38"/>
      <c r="AI184" s="38"/>
      <c r="AJ184" s="38"/>
      <c r="AK184" s="38"/>
      <c r="AL184" s="38"/>
      <c r="AM184" s="38"/>
      <c r="AN184" s="38"/>
      <c r="AO184" s="38"/>
      <c r="AP184" s="38"/>
      <c r="AQ184" s="38"/>
    </row>
    <row r="185" ht="12.75" customHeight="1">
      <c r="A185" s="15" t="s">
        <v>30</v>
      </c>
      <c r="B185" s="24">
        <v>2018.0</v>
      </c>
      <c r="C185" s="25">
        <v>0.0</v>
      </c>
      <c r="D185" s="26">
        <v>0.0</v>
      </c>
      <c r="E185" s="25">
        <v>4.0</v>
      </c>
      <c r="F185" s="26">
        <v>2876000.0</v>
      </c>
      <c r="G185" s="25">
        <v>35.0</v>
      </c>
      <c r="H185" s="26">
        <v>3.2781028E7</v>
      </c>
      <c r="I185" s="25">
        <v>11.0</v>
      </c>
      <c r="J185" s="26">
        <v>6316308.0</v>
      </c>
      <c r="K185" s="25">
        <v>0.0</v>
      </c>
      <c r="L185" s="26">
        <v>0.0</v>
      </c>
      <c r="M185" s="25">
        <v>0.0</v>
      </c>
      <c r="N185" s="26">
        <v>0.0</v>
      </c>
      <c r="O185" s="25">
        <v>0.0</v>
      </c>
      <c r="P185" s="26">
        <v>0.0</v>
      </c>
      <c r="Q185" s="25">
        <v>5.0</v>
      </c>
      <c r="R185" s="26">
        <v>592000.0</v>
      </c>
      <c r="S185" s="29">
        <v>3.0</v>
      </c>
      <c r="T185" s="29">
        <v>110000.0</v>
      </c>
      <c r="U185" s="30">
        <f t="shared" ref="U185:V185" si="221">SUM(C185+G185+I185+K185+M185+O185+Q185+S185+E185)</f>
        <v>58</v>
      </c>
      <c r="V185" s="31">
        <f t="shared" si="221"/>
        <v>42675336</v>
      </c>
      <c r="W185" s="51">
        <f>U185-'Non Residential-Finish&amp; Imp'!U172</f>
        <v>-22</v>
      </c>
      <c r="X185" s="52">
        <f>W185/'Non Residential-Finish&amp; Imp'!U172</f>
        <v>-0.275</v>
      </c>
      <c r="Y185" s="53">
        <f>V185-'Non Residential-Finish&amp; Imp'!V172</f>
        <v>6898546</v>
      </c>
      <c r="Z185" s="52">
        <f>Y185/'Non Residential-Finish&amp; Imp'!V172</f>
        <v>0.1928218267</v>
      </c>
      <c r="AA185" s="53">
        <f t="shared" si="211"/>
        <v>191374784.5</v>
      </c>
      <c r="AB185" s="38"/>
      <c r="AC185" s="38"/>
      <c r="AD185" s="38"/>
      <c r="AE185" s="38"/>
      <c r="AF185" s="38"/>
      <c r="AG185" s="38"/>
      <c r="AH185" s="38"/>
      <c r="AI185" s="38"/>
      <c r="AJ185" s="38"/>
      <c r="AK185" s="38"/>
      <c r="AL185" s="38"/>
      <c r="AM185" s="38"/>
      <c r="AN185" s="38"/>
      <c r="AO185" s="38"/>
      <c r="AP185" s="38"/>
      <c r="AQ185" s="38"/>
    </row>
    <row r="186" ht="12.75" customHeight="1">
      <c r="A186" s="23" t="s">
        <v>31</v>
      </c>
      <c r="B186" s="40">
        <v>2018.0</v>
      </c>
      <c r="C186" s="41">
        <f t="shared" ref="C186:V186" si="222">SUM(C174:C185)</f>
        <v>0</v>
      </c>
      <c r="D186" s="42">
        <f t="shared" si="222"/>
        <v>0</v>
      </c>
      <c r="E186" s="41">
        <f t="shared" si="222"/>
        <v>59</v>
      </c>
      <c r="F186" s="42">
        <f t="shared" si="222"/>
        <v>13472091</v>
      </c>
      <c r="G186" s="41">
        <f t="shared" si="222"/>
        <v>526</v>
      </c>
      <c r="H186" s="42">
        <f t="shared" si="222"/>
        <v>197074706</v>
      </c>
      <c r="I186" s="41">
        <f t="shared" si="222"/>
        <v>129</v>
      </c>
      <c r="J186" s="42">
        <f t="shared" si="222"/>
        <v>125302645.7</v>
      </c>
      <c r="K186" s="41">
        <f t="shared" si="222"/>
        <v>0</v>
      </c>
      <c r="L186" s="42">
        <f t="shared" si="222"/>
        <v>0</v>
      </c>
      <c r="M186" s="41">
        <f t="shared" si="222"/>
        <v>9</v>
      </c>
      <c r="N186" s="42">
        <f t="shared" si="222"/>
        <v>649392</v>
      </c>
      <c r="O186" s="41">
        <f t="shared" si="222"/>
        <v>0</v>
      </c>
      <c r="P186" s="42">
        <f t="shared" si="222"/>
        <v>0</v>
      </c>
      <c r="Q186" s="41">
        <f t="shared" si="222"/>
        <v>6</v>
      </c>
      <c r="R186" s="42">
        <f t="shared" si="222"/>
        <v>687180</v>
      </c>
      <c r="S186" s="45">
        <f t="shared" si="222"/>
        <v>77</v>
      </c>
      <c r="T186" s="45">
        <f t="shared" si="222"/>
        <v>143093296</v>
      </c>
      <c r="U186" s="46">
        <f t="shared" si="222"/>
        <v>806</v>
      </c>
      <c r="V186" s="47">
        <f t="shared" si="222"/>
        <v>480279310.7</v>
      </c>
      <c r="W186" s="54">
        <f>U186-'Non Residential-Finish&amp; Imp'!U173</f>
        <v>24</v>
      </c>
      <c r="X186" s="55">
        <f>W186/'Non Residential-Finish&amp; Imp'!U173</f>
        <v>0.03069053708</v>
      </c>
      <c r="Y186" s="56">
        <f>V186-'Non Residential-Finish&amp; Imp'!V173</f>
        <v>191374784.5</v>
      </c>
      <c r="Z186" s="55">
        <f>Y186/'Non Residential-Finish&amp; Imp'!V173</f>
        <v>0.6624153214</v>
      </c>
      <c r="AA186" s="56">
        <f t="shared" ref="AA186:AA187" si="224">Y186</f>
        <v>191374784.5</v>
      </c>
      <c r="AB186" s="38"/>
      <c r="AC186" s="38"/>
      <c r="AD186" s="38"/>
      <c r="AE186" s="38"/>
      <c r="AF186" s="38"/>
      <c r="AG186" s="38"/>
      <c r="AH186" s="38"/>
      <c r="AI186" s="38"/>
      <c r="AJ186" s="38"/>
      <c r="AK186" s="38"/>
      <c r="AL186" s="38"/>
      <c r="AM186" s="38"/>
      <c r="AN186" s="38"/>
      <c r="AO186" s="38"/>
      <c r="AP186" s="38"/>
      <c r="AQ186" s="38"/>
    </row>
    <row r="187" ht="12.75" customHeight="1">
      <c r="A187" s="15" t="s">
        <v>19</v>
      </c>
      <c r="B187" s="24">
        <v>2019.0</v>
      </c>
      <c r="C187" s="25">
        <v>0.0</v>
      </c>
      <c r="D187" s="26">
        <v>0.0</v>
      </c>
      <c r="E187" s="25">
        <v>3.0</v>
      </c>
      <c r="F187" s="26">
        <v>517516.0</v>
      </c>
      <c r="G187" s="25">
        <v>53.0</v>
      </c>
      <c r="H187" s="26">
        <v>2.3784139E7</v>
      </c>
      <c r="I187" s="25">
        <v>10.0</v>
      </c>
      <c r="J187" s="26">
        <v>6977313.84</v>
      </c>
      <c r="K187" s="25">
        <v>0.0</v>
      </c>
      <c r="L187" s="26">
        <v>0.0</v>
      </c>
      <c r="M187" s="25">
        <v>2.0</v>
      </c>
      <c r="N187" s="26">
        <v>81924.0</v>
      </c>
      <c r="O187" s="25">
        <v>0.0</v>
      </c>
      <c r="P187" s="26">
        <v>0.0</v>
      </c>
      <c r="Q187" s="25">
        <v>3.0</v>
      </c>
      <c r="R187" s="26">
        <v>250000.0</v>
      </c>
      <c r="S187" s="29">
        <v>4.0</v>
      </c>
      <c r="T187" s="29">
        <v>1732050.0</v>
      </c>
      <c r="U187" s="30">
        <f t="shared" ref="U187:V187" si="223">SUM(C187+G187+I187+K187+M187+O187+Q187+S187+E187)</f>
        <v>75</v>
      </c>
      <c r="V187" s="31">
        <f t="shared" si="223"/>
        <v>33342942.84</v>
      </c>
      <c r="W187" s="51">
        <f>U187-'Non Residential-Finish&amp; Imp'!U174</f>
        <v>16</v>
      </c>
      <c r="X187" s="52">
        <f>W187/'Non Residential-Finish&amp; Imp'!U174</f>
        <v>0.2711864407</v>
      </c>
      <c r="Y187" s="53">
        <f>V187-'Non Residential-Finish&amp; Imp'!V174</f>
        <v>20107414.24</v>
      </c>
      <c r="Z187" s="52">
        <f>Y187/'Non Residential-Finish&amp; Imp'!V174</f>
        <v>1.519199939</v>
      </c>
      <c r="AA187" s="53">
        <f t="shared" si="224"/>
        <v>20107414.24</v>
      </c>
      <c r="AB187" s="38"/>
      <c r="AC187" s="37">
        <f t="array" ref="AC187:AN188">TRANSPOSE(U187:V198)</f>
        <v>75</v>
      </c>
      <c r="AD187" s="37">
        <v>56.0</v>
      </c>
      <c r="AE187" s="37">
        <v>65.0</v>
      </c>
      <c r="AF187" s="37">
        <v>66.0</v>
      </c>
      <c r="AG187" s="37">
        <v>66.0</v>
      </c>
      <c r="AH187" s="37">
        <v>74.0</v>
      </c>
      <c r="AI187" s="37">
        <v>69.0</v>
      </c>
      <c r="AJ187" s="37">
        <v>93.0</v>
      </c>
      <c r="AK187" s="37">
        <v>71.0</v>
      </c>
      <c r="AL187" s="37">
        <v>98.0</v>
      </c>
      <c r="AM187" s="37">
        <v>62.0</v>
      </c>
      <c r="AN187" s="37">
        <v>67.0</v>
      </c>
      <c r="AO187" s="38"/>
      <c r="AP187" s="38"/>
      <c r="AQ187" s="38"/>
    </row>
    <row r="188" ht="12.75" customHeight="1">
      <c r="A188" s="15" t="s">
        <v>20</v>
      </c>
      <c r="B188" s="24">
        <v>2019.0</v>
      </c>
      <c r="C188" s="25">
        <v>0.0</v>
      </c>
      <c r="D188" s="26">
        <v>0.0</v>
      </c>
      <c r="E188" s="25">
        <v>7.0</v>
      </c>
      <c r="F188" s="26">
        <v>9920200.0</v>
      </c>
      <c r="G188" s="25">
        <v>37.0</v>
      </c>
      <c r="H188" s="26">
        <v>2.3238347E7</v>
      </c>
      <c r="I188" s="25">
        <v>8.0</v>
      </c>
      <c r="J188" s="26">
        <v>1636811.63</v>
      </c>
      <c r="K188" s="25">
        <v>0.0</v>
      </c>
      <c r="L188" s="26">
        <v>0.0</v>
      </c>
      <c r="M188" s="25">
        <v>1.0</v>
      </c>
      <c r="N188" s="26">
        <v>152693.0</v>
      </c>
      <c r="O188" s="25">
        <v>0.0</v>
      </c>
      <c r="P188" s="26">
        <v>0.0</v>
      </c>
      <c r="Q188" s="25">
        <v>0.0</v>
      </c>
      <c r="R188" s="26">
        <v>0.0</v>
      </c>
      <c r="S188" s="29">
        <v>3.0</v>
      </c>
      <c r="T188" s="29">
        <v>4106900.0</v>
      </c>
      <c r="U188" s="30">
        <f t="shared" ref="U188:V188" si="225">SUM(C188+G188+I188+K188+M188+O188+Q188+S188+E188)</f>
        <v>56</v>
      </c>
      <c r="V188" s="31">
        <f t="shared" si="225"/>
        <v>39054951.63</v>
      </c>
      <c r="W188" s="51">
        <f>U188-'Non Residential-Finish&amp; Imp'!U175</f>
        <v>16</v>
      </c>
      <c r="X188" s="52">
        <f>W188/'Non Residential-Finish&amp; Imp'!U175</f>
        <v>0.4</v>
      </c>
      <c r="Y188" s="53">
        <f>V188-'Non Residential-Finish&amp; Imp'!V175</f>
        <v>31608882.49</v>
      </c>
      <c r="Z188" s="52">
        <f>Y188/'Non Residential-Finish&amp; Imp'!V175</f>
        <v>4.24504284</v>
      </c>
      <c r="AA188" s="53">
        <f t="shared" ref="AA188:AA198" si="227">AA187+Y188</f>
        <v>51716296.73</v>
      </c>
      <c r="AB188" s="38"/>
      <c r="AC188" s="37">
        <v>3.334294284E7</v>
      </c>
      <c r="AD188" s="37">
        <v>3.9054951629999995E7</v>
      </c>
      <c r="AE188" s="37">
        <v>1.7872741E7</v>
      </c>
      <c r="AF188" s="37">
        <v>1.54313067E8</v>
      </c>
      <c r="AG188" s="37">
        <v>4.7134317269999996E7</v>
      </c>
      <c r="AH188" s="37">
        <v>5.272660881E7</v>
      </c>
      <c r="AI188" s="37">
        <v>3.30522217E7</v>
      </c>
      <c r="AJ188" s="37">
        <v>4.26279582E7</v>
      </c>
      <c r="AK188" s="37">
        <v>6.998311896000001E7</v>
      </c>
      <c r="AL188" s="37">
        <v>8.22580945E7</v>
      </c>
      <c r="AM188" s="37">
        <v>2.9154616E7</v>
      </c>
      <c r="AN188" s="37">
        <v>5.485262828E7</v>
      </c>
      <c r="AO188" s="38"/>
      <c r="AP188" s="38"/>
      <c r="AQ188" s="38"/>
    </row>
    <row r="189" ht="12.75" customHeight="1">
      <c r="A189" s="15" t="s">
        <v>21</v>
      </c>
      <c r="B189" s="24">
        <v>2019.0</v>
      </c>
      <c r="C189" s="25">
        <v>0.0</v>
      </c>
      <c r="D189" s="26">
        <v>0.0</v>
      </c>
      <c r="E189" s="25">
        <v>2.0</v>
      </c>
      <c r="F189" s="26">
        <v>46688.0</v>
      </c>
      <c r="G189" s="25">
        <v>53.0</v>
      </c>
      <c r="H189" s="26">
        <v>1.6114894E7</v>
      </c>
      <c r="I189" s="25">
        <v>6.0</v>
      </c>
      <c r="J189" s="26">
        <v>902293.0</v>
      </c>
      <c r="K189" s="25">
        <v>0.0</v>
      </c>
      <c r="L189" s="26">
        <v>0.0</v>
      </c>
      <c r="M189" s="25">
        <v>0.0</v>
      </c>
      <c r="N189" s="26">
        <v>0.0</v>
      </c>
      <c r="O189" s="25">
        <v>0.0</v>
      </c>
      <c r="P189" s="26">
        <v>0.0</v>
      </c>
      <c r="Q189" s="25">
        <v>0.0</v>
      </c>
      <c r="R189" s="26">
        <v>0.0</v>
      </c>
      <c r="S189" s="29">
        <v>4.0</v>
      </c>
      <c r="T189" s="29">
        <v>808866.0</v>
      </c>
      <c r="U189" s="30">
        <f t="shared" ref="U189:V189" si="226">SUM(C189+G189+I189+K189+M189+O189+Q189+S189+E189)</f>
        <v>65</v>
      </c>
      <c r="V189" s="31">
        <f t="shared" si="226"/>
        <v>17872741</v>
      </c>
      <c r="W189" s="51">
        <f>U189-'Non Residential-Finish&amp; Imp'!U176</f>
        <v>-7</v>
      </c>
      <c r="X189" s="52">
        <f>W189/'Non Residential-Finish&amp; Imp'!U176</f>
        <v>-0.09722222222</v>
      </c>
      <c r="Y189" s="53">
        <f>V189-'Non Residential-Finish&amp; Imp'!V176</f>
        <v>-25719772</v>
      </c>
      <c r="Z189" s="52">
        <f>Y189/'Non Residential-Finish&amp; Imp'!V176</f>
        <v>-0.5900043432</v>
      </c>
      <c r="AA189" s="53">
        <f t="shared" si="227"/>
        <v>25996524.73</v>
      </c>
      <c r="AB189" s="38"/>
      <c r="AC189" s="57">
        <f t="shared" ref="AC189:AN189" si="228">AC188/$AC$125</f>
        <v>33.34294284</v>
      </c>
      <c r="AD189" s="57">
        <f t="shared" si="228"/>
        <v>39.05495163</v>
      </c>
      <c r="AE189" s="57">
        <f t="shared" si="228"/>
        <v>17.872741</v>
      </c>
      <c r="AF189" s="57">
        <f t="shared" si="228"/>
        <v>154.313067</v>
      </c>
      <c r="AG189" s="57">
        <f t="shared" si="228"/>
        <v>47.13431727</v>
      </c>
      <c r="AH189" s="57">
        <f t="shared" si="228"/>
        <v>52.72660881</v>
      </c>
      <c r="AI189" s="57">
        <f t="shared" si="228"/>
        <v>33.0522217</v>
      </c>
      <c r="AJ189" s="57">
        <f t="shared" si="228"/>
        <v>42.6279582</v>
      </c>
      <c r="AK189" s="57">
        <f t="shared" si="228"/>
        <v>69.98311896</v>
      </c>
      <c r="AL189" s="57">
        <f t="shared" si="228"/>
        <v>82.2580945</v>
      </c>
      <c r="AM189" s="57">
        <f t="shared" si="228"/>
        <v>29.154616</v>
      </c>
      <c r="AN189" s="57">
        <f t="shared" si="228"/>
        <v>54.85262828</v>
      </c>
      <c r="AO189" s="38"/>
      <c r="AP189" s="38"/>
      <c r="AQ189" s="38"/>
    </row>
    <row r="190" ht="12.75" customHeight="1">
      <c r="A190" s="15" t="s">
        <v>22</v>
      </c>
      <c r="B190" s="24">
        <v>2019.0</v>
      </c>
      <c r="C190" s="25">
        <v>0.0</v>
      </c>
      <c r="D190" s="26">
        <v>0.0</v>
      </c>
      <c r="E190" s="25">
        <v>8.0</v>
      </c>
      <c r="F190" s="26">
        <v>1.7136687E7</v>
      </c>
      <c r="G190" s="25">
        <v>39.0</v>
      </c>
      <c r="H190" s="26">
        <v>1.3861227E7</v>
      </c>
      <c r="I190" s="25">
        <v>10.0</v>
      </c>
      <c r="J190" s="26">
        <v>6779818.0</v>
      </c>
      <c r="K190" s="25">
        <v>0.0</v>
      </c>
      <c r="L190" s="26">
        <v>0.0</v>
      </c>
      <c r="M190" s="25">
        <v>0.0</v>
      </c>
      <c r="N190" s="26">
        <v>0.0</v>
      </c>
      <c r="O190" s="25">
        <v>0.0</v>
      </c>
      <c r="P190" s="26">
        <v>0.0</v>
      </c>
      <c r="Q190" s="25">
        <v>0.0</v>
      </c>
      <c r="R190" s="26">
        <v>0.0</v>
      </c>
      <c r="S190" s="29">
        <v>9.0</v>
      </c>
      <c r="T190" s="29">
        <v>1.16535335E8</v>
      </c>
      <c r="U190" s="30">
        <f t="shared" ref="U190:V190" si="229">SUM(C190+G190+I190+K190+M190+O190+Q190+S190+E190)</f>
        <v>66</v>
      </c>
      <c r="V190" s="31">
        <f t="shared" si="229"/>
        <v>154313067</v>
      </c>
      <c r="W190" s="51">
        <f>U190-'Non Residential-Finish&amp; Imp'!U177</f>
        <v>12</v>
      </c>
      <c r="X190" s="52">
        <f>W190/'Non Residential-Finish&amp; Imp'!U177</f>
        <v>0.2222222222</v>
      </c>
      <c r="Y190" s="53">
        <f>V190-'Non Residential-Finish&amp; Imp'!V177</f>
        <v>142916729</v>
      </c>
      <c r="Z190" s="52">
        <f>Y190/'Non Residential-Finish&amp; Imp'!V177</f>
        <v>12.54058356</v>
      </c>
      <c r="AA190" s="53">
        <f t="shared" si="227"/>
        <v>168913253.7</v>
      </c>
      <c r="AB190" s="38"/>
      <c r="AC190" s="38"/>
      <c r="AD190" s="38"/>
      <c r="AE190" s="38"/>
      <c r="AF190" s="38"/>
      <c r="AG190" s="38"/>
      <c r="AH190" s="38"/>
      <c r="AI190" s="38"/>
      <c r="AJ190" s="38"/>
      <c r="AK190" s="38"/>
      <c r="AL190" s="38"/>
      <c r="AM190" s="38"/>
      <c r="AN190" s="38"/>
      <c r="AO190" s="38"/>
      <c r="AP190" s="38"/>
      <c r="AQ190" s="38"/>
    </row>
    <row r="191" ht="12.75" customHeight="1">
      <c r="A191" s="15" t="s">
        <v>23</v>
      </c>
      <c r="B191" s="24">
        <v>2019.0</v>
      </c>
      <c r="C191" s="25">
        <v>0.0</v>
      </c>
      <c r="D191" s="26">
        <v>0.0</v>
      </c>
      <c r="E191" s="25">
        <v>0.0</v>
      </c>
      <c r="F191" s="26">
        <v>0.0</v>
      </c>
      <c r="G191" s="25">
        <v>52.0</v>
      </c>
      <c r="H191" s="26">
        <v>2.116670589E7</v>
      </c>
      <c r="I191" s="25">
        <v>10.0</v>
      </c>
      <c r="J191" s="26">
        <v>2.562811138E7</v>
      </c>
      <c r="K191" s="25">
        <v>0.0</v>
      </c>
      <c r="L191" s="26">
        <v>0.0</v>
      </c>
      <c r="M191" s="25">
        <v>0.0</v>
      </c>
      <c r="N191" s="26">
        <v>0.0</v>
      </c>
      <c r="O191" s="25">
        <v>0.0</v>
      </c>
      <c r="P191" s="26">
        <v>0.0</v>
      </c>
      <c r="Q191" s="25">
        <v>0.0</v>
      </c>
      <c r="R191" s="26">
        <v>0.0</v>
      </c>
      <c r="S191" s="29">
        <v>4.0</v>
      </c>
      <c r="T191" s="29">
        <v>339500.0</v>
      </c>
      <c r="U191" s="30">
        <f t="shared" ref="U191:V191" si="230">SUM(C191+G191+I191+K191+M191+O191+Q191+S191+E191)</f>
        <v>66</v>
      </c>
      <c r="V191" s="31">
        <f t="shared" si="230"/>
        <v>47134317.27</v>
      </c>
      <c r="W191" s="51">
        <f>U191-'Non Residential-Finish&amp; Imp'!U178</f>
        <v>4</v>
      </c>
      <c r="X191" s="52">
        <f>W191/'Non Residential-Finish&amp; Imp'!U178</f>
        <v>0.06451612903</v>
      </c>
      <c r="Y191" s="53">
        <f>V191-'Non Residential-Finish&amp; Imp'!V178</f>
        <v>25439152.27</v>
      </c>
      <c r="Z191" s="52">
        <f>Y191/'Non Residential-Finish&amp; Imp'!V178</f>
        <v>1.172572427</v>
      </c>
      <c r="AA191" s="53">
        <f t="shared" si="227"/>
        <v>194352406</v>
      </c>
      <c r="AB191" s="38"/>
      <c r="AC191" s="38"/>
      <c r="AD191" s="38"/>
      <c r="AE191" s="38"/>
      <c r="AF191" s="38"/>
      <c r="AG191" s="38"/>
      <c r="AH191" s="38"/>
      <c r="AI191" s="38"/>
      <c r="AJ191" s="38"/>
      <c r="AK191" s="38"/>
      <c r="AL191" s="38"/>
      <c r="AM191" s="38"/>
      <c r="AN191" s="38"/>
      <c r="AO191" s="38"/>
      <c r="AP191" s="38"/>
      <c r="AQ191" s="38"/>
    </row>
    <row r="192" ht="12.75" customHeight="1">
      <c r="A192" s="15" t="s">
        <v>32</v>
      </c>
      <c r="B192" s="24">
        <v>2019.0</v>
      </c>
      <c r="C192" s="25">
        <v>1.0</v>
      </c>
      <c r="D192" s="26">
        <v>45000.0</v>
      </c>
      <c r="E192" s="25">
        <v>8.0</v>
      </c>
      <c r="F192" s="26">
        <v>2210089.0</v>
      </c>
      <c r="G192" s="25">
        <v>42.0</v>
      </c>
      <c r="H192" s="26">
        <v>2.5592564E7</v>
      </c>
      <c r="I192" s="25">
        <v>17.0</v>
      </c>
      <c r="J192" s="26">
        <v>2305955.81</v>
      </c>
      <c r="K192" s="25">
        <v>0.0</v>
      </c>
      <c r="L192" s="26">
        <v>0.0</v>
      </c>
      <c r="M192" s="25">
        <v>0.0</v>
      </c>
      <c r="N192" s="26">
        <v>0.0</v>
      </c>
      <c r="O192" s="25">
        <v>0.0</v>
      </c>
      <c r="P192" s="26">
        <v>0.0</v>
      </c>
      <c r="Q192" s="25">
        <v>0.0</v>
      </c>
      <c r="R192" s="26">
        <v>0.0</v>
      </c>
      <c r="S192" s="29">
        <v>6.0</v>
      </c>
      <c r="T192" s="29">
        <v>2.2573E7</v>
      </c>
      <c r="U192" s="30">
        <f t="shared" ref="U192:V192" si="231">SUM(C192+G192+I192+K192+M192+O192+Q192+S192+E192)</f>
        <v>74</v>
      </c>
      <c r="V192" s="31">
        <f t="shared" si="231"/>
        <v>52726608.81</v>
      </c>
      <c r="W192" s="51">
        <f>U192-'Non Residential-Finish&amp; Imp'!U179</f>
        <v>-12</v>
      </c>
      <c r="X192" s="52">
        <f>W192/'Non Residential-Finish&amp; Imp'!U179</f>
        <v>-0.1395348837</v>
      </c>
      <c r="Y192" s="53">
        <f>V192-'Non Residential-Finish&amp; Imp'!V179</f>
        <v>20668185.89</v>
      </c>
      <c r="Z192" s="52">
        <f>Y192/'Non Residential-Finish&amp; Imp'!V179</f>
        <v>0.6447037629</v>
      </c>
      <c r="AA192" s="53">
        <f t="shared" si="227"/>
        <v>215020591.9</v>
      </c>
      <c r="AB192" s="38"/>
      <c r="AC192" s="38"/>
      <c r="AD192" s="38"/>
      <c r="AE192" s="38"/>
      <c r="AF192" s="38"/>
      <c r="AG192" s="38"/>
      <c r="AH192" s="38"/>
      <c r="AI192" s="38"/>
      <c r="AJ192" s="38"/>
      <c r="AK192" s="38"/>
      <c r="AL192" s="38"/>
      <c r="AM192" s="38"/>
      <c r="AN192" s="38"/>
      <c r="AO192" s="38"/>
      <c r="AP192" s="38"/>
      <c r="AQ192" s="38"/>
    </row>
    <row r="193" ht="12.75" customHeight="1">
      <c r="A193" s="15" t="s">
        <v>25</v>
      </c>
      <c r="B193" s="24">
        <v>2019.0</v>
      </c>
      <c r="C193" s="25">
        <v>0.0</v>
      </c>
      <c r="D193" s="26">
        <v>0.0</v>
      </c>
      <c r="E193" s="25">
        <v>0.0</v>
      </c>
      <c r="F193" s="26">
        <v>0.0</v>
      </c>
      <c r="G193" s="25">
        <v>49.0</v>
      </c>
      <c r="H193" s="26">
        <v>2.5381845E7</v>
      </c>
      <c r="I193" s="25">
        <v>14.0</v>
      </c>
      <c r="J193" s="26">
        <v>5937376.7</v>
      </c>
      <c r="K193" s="25">
        <v>0.0</v>
      </c>
      <c r="L193" s="26">
        <v>0.0</v>
      </c>
      <c r="M193" s="25">
        <v>0.0</v>
      </c>
      <c r="N193" s="26">
        <v>0.0</v>
      </c>
      <c r="O193" s="25">
        <v>0.0</v>
      </c>
      <c r="P193" s="26">
        <v>0.0</v>
      </c>
      <c r="Q193" s="25">
        <v>0.0</v>
      </c>
      <c r="R193" s="26">
        <v>0.0</v>
      </c>
      <c r="S193" s="29">
        <v>6.0</v>
      </c>
      <c r="T193" s="29">
        <v>1733000.0</v>
      </c>
      <c r="U193" s="30">
        <f t="shared" ref="U193:V193" si="232">SUM(C193+G193+I193+K193+M193+O193+Q193+S193+E193)</f>
        <v>69</v>
      </c>
      <c r="V193" s="31">
        <f t="shared" si="232"/>
        <v>33052221.7</v>
      </c>
      <c r="W193" s="51">
        <f>U193-'Non Residential-Finish&amp; Imp'!U180</f>
        <v>4</v>
      </c>
      <c r="X193" s="52">
        <f>W193/'Non Residential-Finish&amp; Imp'!U180</f>
        <v>0.06153846154</v>
      </c>
      <c r="Y193" s="53">
        <f>V193-'Non Residential-Finish&amp; Imp'!V180</f>
        <v>-122131315.2</v>
      </c>
      <c r="Z193" s="52">
        <f>Y193/'Non Residential-Finish&amp; Imp'!V180</f>
        <v>-0.7870120609</v>
      </c>
      <c r="AA193" s="53">
        <f t="shared" si="227"/>
        <v>92889276.74</v>
      </c>
      <c r="AB193" s="38"/>
      <c r="AC193" s="38"/>
      <c r="AD193" s="38"/>
      <c r="AE193" s="38"/>
      <c r="AF193" s="38"/>
      <c r="AG193" s="38"/>
      <c r="AH193" s="38"/>
      <c r="AI193" s="38"/>
      <c r="AJ193" s="38"/>
      <c r="AK193" s="38"/>
      <c r="AL193" s="38"/>
      <c r="AM193" s="38"/>
      <c r="AN193" s="38"/>
      <c r="AO193" s="38"/>
      <c r="AP193" s="38"/>
      <c r="AQ193" s="38"/>
    </row>
    <row r="194" ht="12.75" customHeight="1">
      <c r="A194" s="15" t="s">
        <v>26</v>
      </c>
      <c r="B194" s="24">
        <v>2019.0</v>
      </c>
      <c r="C194" s="25">
        <v>0.0</v>
      </c>
      <c r="D194" s="26">
        <v>0.0</v>
      </c>
      <c r="E194" s="25">
        <v>7.0</v>
      </c>
      <c r="F194" s="26">
        <v>8682127.0</v>
      </c>
      <c r="G194" s="25">
        <v>63.0</v>
      </c>
      <c r="H194" s="26">
        <v>2.8401323E7</v>
      </c>
      <c r="I194" s="25">
        <v>17.0</v>
      </c>
      <c r="J194" s="26">
        <v>3581508.2</v>
      </c>
      <c r="K194" s="25">
        <v>0.0</v>
      </c>
      <c r="L194" s="26">
        <v>0.0</v>
      </c>
      <c r="M194" s="25">
        <v>0.0</v>
      </c>
      <c r="N194" s="26">
        <v>0.0</v>
      </c>
      <c r="O194" s="25">
        <v>0.0</v>
      </c>
      <c r="P194" s="26">
        <v>0.0</v>
      </c>
      <c r="Q194" s="25">
        <v>1.0</v>
      </c>
      <c r="R194" s="26">
        <v>125000.0</v>
      </c>
      <c r="S194" s="29">
        <v>5.0</v>
      </c>
      <c r="T194" s="29">
        <v>1838000.0</v>
      </c>
      <c r="U194" s="30">
        <f t="shared" ref="U194:V194" si="233">SUM(C194+G194+I194+K194+M194+O194+Q194+S194+E194)</f>
        <v>93</v>
      </c>
      <c r="V194" s="31">
        <f t="shared" si="233"/>
        <v>42627958.2</v>
      </c>
      <c r="W194" s="51">
        <f>U194-'Non Residential-Finish&amp; Imp'!U181</f>
        <v>27</v>
      </c>
      <c r="X194" s="52">
        <f>W194/'Non Residential-Finish&amp; Imp'!U181</f>
        <v>0.4090909091</v>
      </c>
      <c r="Y194" s="53">
        <f>V194-'Non Residential-Finish&amp; Imp'!V181</f>
        <v>11487893.2</v>
      </c>
      <c r="Z194" s="52">
        <f>Y194/'Non Residential-Finish&amp; Imp'!V181</f>
        <v>0.3689103796</v>
      </c>
      <c r="AA194" s="53">
        <f t="shared" si="227"/>
        <v>104377169.9</v>
      </c>
      <c r="AB194" s="38"/>
      <c r="AC194" s="38"/>
      <c r="AD194" s="38"/>
      <c r="AE194" s="38"/>
      <c r="AF194" s="38"/>
      <c r="AG194" s="38"/>
      <c r="AH194" s="38"/>
      <c r="AI194" s="38"/>
      <c r="AJ194" s="38"/>
      <c r="AK194" s="38"/>
      <c r="AL194" s="38"/>
      <c r="AM194" s="38"/>
      <c r="AN194" s="38"/>
      <c r="AO194" s="38"/>
      <c r="AP194" s="38"/>
      <c r="AQ194" s="38"/>
    </row>
    <row r="195" ht="12.75" customHeight="1">
      <c r="A195" s="15" t="s">
        <v>27</v>
      </c>
      <c r="B195" s="24">
        <v>2019.0</v>
      </c>
      <c r="C195" s="25">
        <v>1.0</v>
      </c>
      <c r="D195" s="26">
        <v>40000.0</v>
      </c>
      <c r="E195" s="25">
        <v>11.0</v>
      </c>
      <c r="F195" s="26">
        <v>4.859208E7</v>
      </c>
      <c r="G195" s="25">
        <v>43.0</v>
      </c>
      <c r="H195" s="26">
        <v>1.522522E7</v>
      </c>
      <c r="I195" s="25">
        <v>10.0</v>
      </c>
      <c r="J195" s="26">
        <v>5691758.96</v>
      </c>
      <c r="K195" s="25">
        <v>0.0</v>
      </c>
      <c r="L195" s="26">
        <v>0.0</v>
      </c>
      <c r="M195" s="25">
        <v>1.0</v>
      </c>
      <c r="N195" s="26">
        <v>45360.0</v>
      </c>
      <c r="O195" s="25">
        <v>0.0</v>
      </c>
      <c r="P195" s="26">
        <v>0.0</v>
      </c>
      <c r="Q195" s="25">
        <v>3.0</v>
      </c>
      <c r="R195" s="26">
        <v>200000.0</v>
      </c>
      <c r="S195" s="29">
        <v>2.0</v>
      </c>
      <c r="T195" s="29">
        <v>188700.0</v>
      </c>
      <c r="U195" s="30">
        <f t="shared" ref="U195:V195" si="234">SUM(C195+G195+I195+K195+M195+O195+Q195+S195+E195)</f>
        <v>71</v>
      </c>
      <c r="V195" s="31">
        <f t="shared" si="234"/>
        <v>69983118.96</v>
      </c>
      <c r="W195" s="51">
        <f>U195-'Non Residential-Finish&amp; Imp'!U182</f>
        <v>-3</v>
      </c>
      <c r="X195" s="52">
        <f>W195/'Non Residential-Finish&amp; Imp'!U182</f>
        <v>-0.04054054054</v>
      </c>
      <c r="Y195" s="53">
        <f>V195-'Non Residential-Finish&amp; Imp'!V182</f>
        <v>-13251023.78</v>
      </c>
      <c r="Z195" s="52">
        <f>Y195/'Non Residential-Finish&amp; Imp'!V182</f>
        <v>-0.1592017812</v>
      </c>
      <c r="AA195" s="53">
        <f t="shared" si="227"/>
        <v>91126146.16</v>
      </c>
      <c r="AB195" s="38"/>
      <c r="AC195" s="38"/>
      <c r="AD195" s="38"/>
      <c r="AE195" s="38"/>
      <c r="AF195" s="38"/>
      <c r="AG195" s="38"/>
      <c r="AH195" s="38"/>
      <c r="AI195" s="38"/>
      <c r="AJ195" s="38"/>
      <c r="AK195" s="38"/>
      <c r="AL195" s="38"/>
      <c r="AM195" s="38"/>
      <c r="AN195" s="38"/>
      <c r="AO195" s="38"/>
      <c r="AP195" s="38"/>
      <c r="AQ195" s="38"/>
    </row>
    <row r="196" ht="12.75" customHeight="1">
      <c r="A196" s="15" t="s">
        <v>28</v>
      </c>
      <c r="B196" s="24">
        <v>2019.0</v>
      </c>
      <c r="C196" s="25">
        <v>1.0</v>
      </c>
      <c r="D196" s="26">
        <v>100000.0</v>
      </c>
      <c r="E196" s="25">
        <v>4.0</v>
      </c>
      <c r="F196" s="26">
        <v>5.0604E7</v>
      </c>
      <c r="G196" s="25">
        <v>72.0</v>
      </c>
      <c r="H196" s="26">
        <v>2.7410105E7</v>
      </c>
      <c r="I196" s="25">
        <v>12.0</v>
      </c>
      <c r="J196" s="26">
        <v>3673989.5</v>
      </c>
      <c r="K196" s="25">
        <v>0.0</v>
      </c>
      <c r="L196" s="26">
        <v>0.0</v>
      </c>
      <c r="M196" s="25">
        <v>0.0</v>
      </c>
      <c r="N196" s="26">
        <v>0.0</v>
      </c>
      <c r="O196" s="25">
        <v>0.0</v>
      </c>
      <c r="P196" s="26">
        <v>0.0</v>
      </c>
      <c r="Q196" s="25">
        <v>1.0</v>
      </c>
      <c r="R196" s="26">
        <v>75000.0</v>
      </c>
      <c r="S196" s="29">
        <v>8.0</v>
      </c>
      <c r="T196" s="29">
        <v>395000.0</v>
      </c>
      <c r="U196" s="30">
        <f t="shared" ref="U196:V196" si="235">SUM(C196+G196+I196+K196+M196+O196+Q196+S196+E196)</f>
        <v>98</v>
      </c>
      <c r="V196" s="31">
        <f t="shared" si="235"/>
        <v>82258094.5</v>
      </c>
      <c r="W196" s="51">
        <f>U196-'Non Residential-Finish&amp; Imp'!U183</f>
        <v>4</v>
      </c>
      <c r="X196" s="52">
        <f>W196/'Non Residential-Finish&amp; Imp'!U183</f>
        <v>0.04255319149</v>
      </c>
      <c r="Y196" s="53">
        <f>V196-'Non Residential-Finish&amp; Imp'!V183</f>
        <v>53069504.5</v>
      </c>
      <c r="Z196" s="52">
        <f>Y196/'Non Residential-Finish&amp; Imp'!V183</f>
        <v>1.818159236</v>
      </c>
      <c r="AA196" s="53">
        <f t="shared" si="227"/>
        <v>144195650.7</v>
      </c>
      <c r="AB196" s="38"/>
      <c r="AC196" s="38"/>
      <c r="AD196" s="38"/>
      <c r="AE196" s="38"/>
      <c r="AF196" s="38"/>
      <c r="AG196" s="38"/>
      <c r="AH196" s="38"/>
      <c r="AI196" s="38"/>
      <c r="AJ196" s="38"/>
      <c r="AK196" s="38"/>
      <c r="AL196" s="38"/>
      <c r="AM196" s="38"/>
      <c r="AN196" s="38"/>
      <c r="AO196" s="38"/>
      <c r="AP196" s="38"/>
      <c r="AQ196" s="38"/>
    </row>
    <row r="197" ht="12.75" customHeight="1">
      <c r="A197" s="15" t="s">
        <v>29</v>
      </c>
      <c r="B197" s="24">
        <v>2019.0</v>
      </c>
      <c r="C197" s="25">
        <v>1.0</v>
      </c>
      <c r="D197" s="26">
        <v>2786400.0</v>
      </c>
      <c r="E197" s="25">
        <v>1.0</v>
      </c>
      <c r="F197" s="26">
        <v>180000.0</v>
      </c>
      <c r="G197" s="25">
        <v>41.0</v>
      </c>
      <c r="H197" s="26">
        <v>2.2560924E7</v>
      </c>
      <c r="I197" s="25">
        <v>13.0</v>
      </c>
      <c r="J197" s="26">
        <v>2605042.0</v>
      </c>
      <c r="K197" s="25">
        <v>0.0</v>
      </c>
      <c r="L197" s="26">
        <v>0.0</v>
      </c>
      <c r="M197" s="25">
        <v>0.0</v>
      </c>
      <c r="N197" s="26">
        <v>0.0</v>
      </c>
      <c r="O197" s="25">
        <v>0.0</v>
      </c>
      <c r="P197" s="26">
        <v>0.0</v>
      </c>
      <c r="Q197" s="25">
        <v>1.0</v>
      </c>
      <c r="R197" s="26">
        <v>40000.0</v>
      </c>
      <c r="S197" s="29">
        <v>5.0</v>
      </c>
      <c r="T197" s="29">
        <v>982250.0</v>
      </c>
      <c r="U197" s="30">
        <f t="shared" ref="U197:V197" si="236">SUM(C197+G197+I197+K197+M197+O197+Q197+S197+E197)</f>
        <v>62</v>
      </c>
      <c r="V197" s="31">
        <f t="shared" si="236"/>
        <v>29154616</v>
      </c>
      <c r="W197" s="51">
        <f>U197-'Non Residential-Finish&amp; Imp'!U184</f>
        <v>-14</v>
      </c>
      <c r="X197" s="52">
        <f>W197/'Non Residential-Finish&amp; Imp'!U184</f>
        <v>-0.1842105263</v>
      </c>
      <c r="Y197" s="53">
        <f>V197-'Non Residential-Finish&amp; Imp'!V184</f>
        <v>19721012.6</v>
      </c>
      <c r="Z197" s="52">
        <f>Y197/'Non Residential-Finish&amp; Imp'!V184</f>
        <v>2.090506858</v>
      </c>
      <c r="AA197" s="53">
        <f t="shared" si="227"/>
        <v>163916663.3</v>
      </c>
      <c r="AB197" s="38"/>
      <c r="AC197" s="38"/>
      <c r="AD197" s="38"/>
      <c r="AE197" s="38"/>
      <c r="AF197" s="38"/>
      <c r="AG197" s="38"/>
      <c r="AH197" s="38"/>
      <c r="AI197" s="38"/>
      <c r="AJ197" s="38"/>
      <c r="AK197" s="38"/>
      <c r="AL197" s="38"/>
      <c r="AM197" s="38"/>
      <c r="AN197" s="38"/>
      <c r="AO197" s="38"/>
      <c r="AP197" s="38"/>
      <c r="AQ197" s="38"/>
    </row>
    <row r="198" ht="12.75" customHeight="1">
      <c r="A198" s="15" t="s">
        <v>30</v>
      </c>
      <c r="B198" s="24">
        <v>2019.0</v>
      </c>
      <c r="C198" s="25">
        <v>0.0</v>
      </c>
      <c r="D198" s="26">
        <v>0.0</v>
      </c>
      <c r="E198" s="25">
        <v>3.0</v>
      </c>
      <c r="F198" s="26">
        <v>409238.0</v>
      </c>
      <c r="G198" s="25">
        <v>54.0</v>
      </c>
      <c r="H198" s="26">
        <v>5.302613728E7</v>
      </c>
      <c r="I198" s="25">
        <v>5.0</v>
      </c>
      <c r="J198" s="26">
        <v>568000.0</v>
      </c>
      <c r="K198" s="25">
        <v>0.0</v>
      </c>
      <c r="L198" s="26">
        <v>0.0</v>
      </c>
      <c r="M198" s="25">
        <v>0.0</v>
      </c>
      <c r="N198" s="26">
        <v>0.0</v>
      </c>
      <c r="O198" s="25">
        <v>0.0</v>
      </c>
      <c r="P198" s="26">
        <v>0.0</v>
      </c>
      <c r="Q198" s="25">
        <v>0.0</v>
      </c>
      <c r="R198" s="26">
        <v>0.0</v>
      </c>
      <c r="S198" s="29">
        <v>5.0</v>
      </c>
      <c r="T198" s="29">
        <v>849253.0</v>
      </c>
      <c r="U198" s="30">
        <f t="shared" ref="U198:V198" si="237">SUM(C198+G198+I198+K198+M198+O198+Q198+S198+E198)</f>
        <v>67</v>
      </c>
      <c r="V198" s="31">
        <f t="shared" si="237"/>
        <v>54852628.28</v>
      </c>
      <c r="W198" s="51">
        <f>U198-'Non Residential-Finish&amp; Imp'!U185</f>
        <v>9</v>
      </c>
      <c r="X198" s="52">
        <f>W198/'Non Residential-Finish&amp; Imp'!U185</f>
        <v>0.1551724138</v>
      </c>
      <c r="Y198" s="53">
        <f>V198-'Non Residential-Finish&amp; Imp'!V185</f>
        <v>12177292.28</v>
      </c>
      <c r="Z198" s="52">
        <f>Y198/'Non Residential-Finish&amp; Imp'!V185</f>
        <v>0.2853473088</v>
      </c>
      <c r="AA198" s="53">
        <f t="shared" si="227"/>
        <v>176093955.5</v>
      </c>
      <c r="AB198" s="38"/>
      <c r="AC198" s="38"/>
      <c r="AD198" s="38"/>
      <c r="AE198" s="38"/>
      <c r="AF198" s="38"/>
      <c r="AG198" s="38"/>
      <c r="AH198" s="38"/>
      <c r="AI198" s="38"/>
      <c r="AJ198" s="38"/>
      <c r="AK198" s="38"/>
      <c r="AL198" s="38"/>
      <c r="AM198" s="38"/>
      <c r="AN198" s="38"/>
      <c r="AO198" s="38"/>
      <c r="AP198" s="38"/>
      <c r="AQ198" s="38"/>
    </row>
    <row r="199" ht="12.75" customHeight="1">
      <c r="A199" s="23" t="s">
        <v>31</v>
      </c>
      <c r="B199" s="40">
        <v>2019.0</v>
      </c>
      <c r="C199" s="41">
        <f t="shared" ref="C199:V199" si="238">SUM(C187:C198)</f>
        <v>4</v>
      </c>
      <c r="D199" s="42">
        <f t="shared" si="238"/>
        <v>2971400</v>
      </c>
      <c r="E199" s="41">
        <f t="shared" si="238"/>
        <v>54</v>
      </c>
      <c r="F199" s="42">
        <f t="shared" si="238"/>
        <v>138298625</v>
      </c>
      <c r="G199" s="41">
        <f t="shared" si="238"/>
        <v>598</v>
      </c>
      <c r="H199" s="42">
        <f t="shared" si="238"/>
        <v>295763431.2</v>
      </c>
      <c r="I199" s="41">
        <f t="shared" si="238"/>
        <v>132</v>
      </c>
      <c r="J199" s="42">
        <f t="shared" si="238"/>
        <v>66287979.02</v>
      </c>
      <c r="K199" s="41">
        <f t="shared" si="238"/>
        <v>0</v>
      </c>
      <c r="L199" s="42">
        <f t="shared" si="238"/>
        <v>0</v>
      </c>
      <c r="M199" s="41">
        <f t="shared" si="238"/>
        <v>4</v>
      </c>
      <c r="N199" s="42">
        <f t="shared" si="238"/>
        <v>279977</v>
      </c>
      <c r="O199" s="41">
        <f t="shared" si="238"/>
        <v>0</v>
      </c>
      <c r="P199" s="42">
        <f t="shared" si="238"/>
        <v>0</v>
      </c>
      <c r="Q199" s="41">
        <f t="shared" si="238"/>
        <v>9</v>
      </c>
      <c r="R199" s="42">
        <f t="shared" si="238"/>
        <v>690000</v>
      </c>
      <c r="S199" s="45">
        <f t="shared" si="238"/>
        <v>61</v>
      </c>
      <c r="T199" s="45">
        <f t="shared" si="238"/>
        <v>152081854</v>
      </c>
      <c r="U199" s="46">
        <f t="shared" si="238"/>
        <v>862</v>
      </c>
      <c r="V199" s="47">
        <f t="shared" si="238"/>
        <v>656373266.2</v>
      </c>
      <c r="W199" s="54">
        <f>U199-'Non Residential-Finish&amp; Imp'!U186</f>
        <v>56</v>
      </c>
      <c r="X199" s="55">
        <f>W199/'Non Residential-Finish&amp; Imp'!U186</f>
        <v>0.06947890819</v>
      </c>
      <c r="Y199" s="56">
        <f>V199-'Non Residential-Finish&amp; Imp'!V186</f>
        <v>176093955.5</v>
      </c>
      <c r="Z199" s="55">
        <f>Y199/'Non Residential-Finish&amp; Imp'!V186</f>
        <v>0.3666490553</v>
      </c>
      <c r="AA199" s="56">
        <f t="shared" ref="AA199:AA200" si="240">Y199</f>
        <v>176093955.5</v>
      </c>
      <c r="AB199" s="38"/>
      <c r="AC199" s="38"/>
      <c r="AD199" s="38"/>
      <c r="AE199" s="38"/>
      <c r="AF199" s="38"/>
      <c r="AG199" s="38"/>
      <c r="AH199" s="38"/>
      <c r="AI199" s="38"/>
      <c r="AJ199" s="38"/>
      <c r="AK199" s="38"/>
      <c r="AL199" s="38"/>
      <c r="AM199" s="38"/>
      <c r="AN199" s="38"/>
      <c r="AO199" s="38"/>
      <c r="AP199" s="38"/>
      <c r="AQ199" s="38"/>
    </row>
    <row r="200" ht="12.75" customHeight="1">
      <c r="A200" s="15" t="s">
        <v>19</v>
      </c>
      <c r="B200" s="24">
        <v>2020.0</v>
      </c>
      <c r="C200" s="25">
        <v>1.0</v>
      </c>
      <c r="D200" s="25">
        <v>30000.0</v>
      </c>
      <c r="E200" s="25">
        <v>5.0</v>
      </c>
      <c r="F200" s="25">
        <v>310600.0</v>
      </c>
      <c r="G200" s="25">
        <v>38.0</v>
      </c>
      <c r="H200" s="25">
        <v>8.9380388E7</v>
      </c>
      <c r="I200" s="25">
        <v>14.0</v>
      </c>
      <c r="J200" s="25">
        <v>2.42212914E7</v>
      </c>
      <c r="K200" s="25">
        <v>0.0</v>
      </c>
      <c r="L200" s="25">
        <v>0.0</v>
      </c>
      <c r="M200" s="25">
        <v>1.0</v>
      </c>
      <c r="N200" s="25">
        <v>13923.0</v>
      </c>
      <c r="O200" s="25">
        <v>0.0</v>
      </c>
      <c r="P200" s="25">
        <v>0.0</v>
      </c>
      <c r="Q200" s="25">
        <v>0.0</v>
      </c>
      <c r="R200" s="25">
        <v>0.0</v>
      </c>
      <c r="S200" s="25">
        <v>8.0</v>
      </c>
      <c r="T200" s="25">
        <v>1.6445941E7</v>
      </c>
      <c r="U200" s="30">
        <f t="shared" ref="U200:V200" si="239">SUM(C200+G200+I200+K200+M200+O200+Q200+S200+E200)</f>
        <v>67</v>
      </c>
      <c r="V200" s="31">
        <f t="shared" si="239"/>
        <v>130402143.4</v>
      </c>
      <c r="W200" s="51">
        <f>U200-'Non Residential-Finish&amp; Imp'!U187</f>
        <v>-8</v>
      </c>
      <c r="X200" s="52">
        <f>W200/'Non Residential-Finish&amp; Imp'!U187</f>
        <v>-0.1066666667</v>
      </c>
      <c r="Y200" s="53">
        <f>V200-'Non Residential-Finish&amp; Imp'!V187</f>
        <v>97059200.56</v>
      </c>
      <c r="Z200" s="52">
        <f>Y200/'Non Residential-Finish&amp; Imp'!V187</f>
        <v>2.910936837</v>
      </c>
      <c r="AA200" s="53">
        <f t="shared" si="240"/>
        <v>97059200.56</v>
      </c>
      <c r="AB200" s="38"/>
      <c r="AC200" s="37">
        <f t="array" ref="AC200:AN201">TRANSPOSE(U200:V211)</f>
        <v>67</v>
      </c>
      <c r="AD200" s="37">
        <v>62.0</v>
      </c>
      <c r="AE200" s="37">
        <v>91.0</v>
      </c>
      <c r="AF200" s="37">
        <v>57.0</v>
      </c>
      <c r="AG200" s="37">
        <v>56.0</v>
      </c>
      <c r="AH200" s="37">
        <v>59.0</v>
      </c>
      <c r="AI200" s="37">
        <v>60.0</v>
      </c>
      <c r="AJ200" s="37">
        <v>66.0</v>
      </c>
      <c r="AK200" s="37">
        <v>54.0</v>
      </c>
      <c r="AL200" s="37">
        <v>58.0</v>
      </c>
      <c r="AM200" s="37">
        <v>58.0</v>
      </c>
      <c r="AN200" s="37">
        <v>38.0</v>
      </c>
      <c r="AO200" s="38"/>
      <c r="AP200" s="38"/>
      <c r="AQ200" s="38"/>
    </row>
    <row r="201" ht="12.75" customHeight="1">
      <c r="A201" s="15" t="s">
        <v>20</v>
      </c>
      <c r="B201" s="24">
        <v>2020.0</v>
      </c>
      <c r="C201" s="25">
        <v>1.0</v>
      </c>
      <c r="D201" s="25">
        <v>119280.0</v>
      </c>
      <c r="E201" s="25">
        <v>3.0</v>
      </c>
      <c r="F201" s="25">
        <v>618000.0</v>
      </c>
      <c r="G201" s="25">
        <v>41.0</v>
      </c>
      <c r="H201" s="25">
        <v>1.9354054E7</v>
      </c>
      <c r="I201" s="25">
        <v>15.0</v>
      </c>
      <c r="J201" s="25">
        <v>6.2113444E7</v>
      </c>
      <c r="K201" s="25">
        <v>0.0</v>
      </c>
      <c r="L201" s="25">
        <v>0.0</v>
      </c>
      <c r="M201" s="25">
        <v>1.0</v>
      </c>
      <c r="N201" s="25">
        <v>30000.0</v>
      </c>
      <c r="O201" s="25">
        <v>0.0</v>
      </c>
      <c r="P201" s="25">
        <v>0.0</v>
      </c>
      <c r="Q201" s="25">
        <v>0.0</v>
      </c>
      <c r="R201" s="25">
        <v>0.0</v>
      </c>
      <c r="S201" s="25">
        <v>1.0</v>
      </c>
      <c r="T201" s="25">
        <v>250000.0</v>
      </c>
      <c r="U201" s="30">
        <f t="shared" ref="U201:V201" si="241">SUM(C201+G201+I201+K201+M201+O201+Q201+S201+E201)</f>
        <v>62</v>
      </c>
      <c r="V201" s="31">
        <f t="shared" si="241"/>
        <v>82484778</v>
      </c>
      <c r="W201" s="51">
        <f>U201-'Non Residential-Finish&amp; Imp'!U188</f>
        <v>6</v>
      </c>
      <c r="X201" s="52">
        <f>W201/'Non Residential-Finish&amp; Imp'!U188</f>
        <v>0.1071428571</v>
      </c>
      <c r="Y201" s="53">
        <f>V201-'Non Residential-Finish&amp; Imp'!V188</f>
        <v>43429826.37</v>
      </c>
      <c r="Z201" s="52">
        <f>Y201/'Non Residential-Finish&amp; Imp'!V188</f>
        <v>1.11201844</v>
      </c>
      <c r="AA201" s="53">
        <f t="shared" ref="AA201:AA211" si="243">AA200+Y201</f>
        <v>140489026.9</v>
      </c>
      <c r="AB201" s="38"/>
      <c r="AC201" s="37">
        <v>1.304021434E8</v>
      </c>
      <c r="AD201" s="37">
        <v>8.2484778E7</v>
      </c>
      <c r="AE201" s="37">
        <v>8.47525917E7</v>
      </c>
      <c r="AF201" s="37">
        <v>3.46032893E7</v>
      </c>
      <c r="AG201" s="37">
        <v>3.4228846E7</v>
      </c>
      <c r="AH201" s="37">
        <v>2.8151425E7</v>
      </c>
      <c r="AI201" s="37">
        <v>2.7158476060000002E7</v>
      </c>
      <c r="AJ201" s="37">
        <v>2.14247157E7</v>
      </c>
      <c r="AK201" s="37">
        <v>5.9873221E7</v>
      </c>
      <c r="AL201" s="37">
        <v>3.0890502E7</v>
      </c>
      <c r="AM201" s="37">
        <v>8.2045699E7</v>
      </c>
      <c r="AN201" s="37">
        <v>3.18828995E7</v>
      </c>
      <c r="AO201" s="38"/>
      <c r="AP201" s="38"/>
      <c r="AQ201" s="38"/>
    </row>
    <row r="202" ht="12.75" customHeight="1">
      <c r="A202" s="15" t="s">
        <v>21</v>
      </c>
      <c r="B202" s="24">
        <v>2020.0</v>
      </c>
      <c r="C202" s="25">
        <v>2.0</v>
      </c>
      <c r="D202" s="25">
        <v>5173223.0</v>
      </c>
      <c r="E202" s="25">
        <v>9.0</v>
      </c>
      <c r="F202" s="25">
        <v>572364.0</v>
      </c>
      <c r="G202" s="25">
        <v>60.0</v>
      </c>
      <c r="H202" s="25">
        <v>7.2985347E7</v>
      </c>
      <c r="I202" s="25">
        <v>13.0</v>
      </c>
      <c r="J202" s="25">
        <v>3590592.7</v>
      </c>
      <c r="K202" s="25">
        <v>0.0</v>
      </c>
      <c r="L202" s="25">
        <v>0.0</v>
      </c>
      <c r="M202" s="25">
        <v>4.0</v>
      </c>
      <c r="N202" s="25">
        <v>771065.0</v>
      </c>
      <c r="O202" s="25">
        <v>0.0</v>
      </c>
      <c r="P202" s="25">
        <v>0.0</v>
      </c>
      <c r="Q202" s="25">
        <v>0.0</v>
      </c>
      <c r="R202" s="25">
        <v>0.0</v>
      </c>
      <c r="S202" s="25">
        <v>3.0</v>
      </c>
      <c r="T202" s="25">
        <v>1660000.0</v>
      </c>
      <c r="U202" s="30">
        <f t="shared" ref="U202:V202" si="242">SUM(C202+G202+I202+K202+M202+O202+Q202+S202+E202)</f>
        <v>91</v>
      </c>
      <c r="V202" s="31">
        <f t="shared" si="242"/>
        <v>84752591.7</v>
      </c>
      <c r="W202" s="51">
        <f>U202-'Non Residential-Finish&amp; Imp'!U189</f>
        <v>26</v>
      </c>
      <c r="X202" s="52">
        <f>W202/'Non Residential-Finish&amp; Imp'!U189</f>
        <v>0.4</v>
      </c>
      <c r="Y202" s="53">
        <f>V202-'Non Residential-Finish&amp; Imp'!V189</f>
        <v>66879850.7</v>
      </c>
      <c r="Z202" s="52">
        <f>Y202/'Non Residential-Finish&amp; Imp'!V189</f>
        <v>3.742003015</v>
      </c>
      <c r="AA202" s="53">
        <f t="shared" si="243"/>
        <v>207368877.6</v>
      </c>
      <c r="AB202" s="38"/>
      <c r="AC202" s="57">
        <f t="shared" ref="AC202:AN202" si="244">AC201/$AC$125</f>
        <v>130.4021434</v>
      </c>
      <c r="AD202" s="57">
        <f t="shared" si="244"/>
        <v>82.484778</v>
      </c>
      <c r="AE202" s="57">
        <f t="shared" si="244"/>
        <v>84.7525917</v>
      </c>
      <c r="AF202" s="57">
        <f t="shared" si="244"/>
        <v>34.6032893</v>
      </c>
      <c r="AG202" s="57">
        <f t="shared" si="244"/>
        <v>34.228846</v>
      </c>
      <c r="AH202" s="57">
        <f t="shared" si="244"/>
        <v>28.151425</v>
      </c>
      <c r="AI202" s="57">
        <f t="shared" si="244"/>
        <v>27.15847606</v>
      </c>
      <c r="AJ202" s="57">
        <f t="shared" si="244"/>
        <v>21.4247157</v>
      </c>
      <c r="AK202" s="57">
        <f t="shared" si="244"/>
        <v>59.873221</v>
      </c>
      <c r="AL202" s="57">
        <f t="shared" si="244"/>
        <v>30.890502</v>
      </c>
      <c r="AM202" s="57">
        <f t="shared" si="244"/>
        <v>82.045699</v>
      </c>
      <c r="AN202" s="57">
        <f t="shared" si="244"/>
        <v>31.8828995</v>
      </c>
      <c r="AO202" s="38"/>
      <c r="AP202" s="38"/>
      <c r="AQ202" s="38"/>
    </row>
    <row r="203" ht="12.75" customHeight="1">
      <c r="A203" s="15" t="s">
        <v>22</v>
      </c>
      <c r="B203" s="24">
        <v>2020.0</v>
      </c>
      <c r="C203" s="25">
        <v>2.0</v>
      </c>
      <c r="D203" s="25">
        <v>308090.0</v>
      </c>
      <c r="E203" s="25">
        <v>6.0</v>
      </c>
      <c r="F203" s="25">
        <v>431223.0</v>
      </c>
      <c r="G203" s="25">
        <v>42.0</v>
      </c>
      <c r="H203" s="25">
        <v>2.96918753E7</v>
      </c>
      <c r="I203" s="25">
        <v>4.0</v>
      </c>
      <c r="J203" s="25">
        <v>1763101.0</v>
      </c>
      <c r="K203" s="25">
        <v>0.0</v>
      </c>
      <c r="L203" s="25">
        <v>0.0</v>
      </c>
      <c r="M203" s="25">
        <v>0.0</v>
      </c>
      <c r="N203" s="25">
        <v>0.0</v>
      </c>
      <c r="O203" s="25">
        <v>0.0</v>
      </c>
      <c r="P203" s="25">
        <v>0.0</v>
      </c>
      <c r="Q203" s="25">
        <v>1.0</v>
      </c>
      <c r="R203" s="25">
        <v>44000.0</v>
      </c>
      <c r="S203" s="25">
        <v>2.0</v>
      </c>
      <c r="T203" s="25">
        <v>2365000.0</v>
      </c>
      <c r="U203" s="30">
        <f t="shared" ref="U203:V203" si="245">SUM(C203+G203+I203+K203+M203+O203+Q203+S203+E203)</f>
        <v>57</v>
      </c>
      <c r="V203" s="31">
        <f t="shared" si="245"/>
        <v>34603289.3</v>
      </c>
      <c r="W203" s="51">
        <f>U203-'Non Residential-Finish&amp; Imp'!U190</f>
        <v>-9</v>
      </c>
      <c r="X203" s="52">
        <f>W203/'Non Residential-Finish&amp; Imp'!U190</f>
        <v>-0.1363636364</v>
      </c>
      <c r="Y203" s="53">
        <f>V203-'Non Residential-Finish&amp; Imp'!V190</f>
        <v>-119709777.7</v>
      </c>
      <c r="Z203" s="52">
        <f>Y203/'Non Residential-Finish&amp; Imp'!V190</f>
        <v>-0.775759176</v>
      </c>
      <c r="AA203" s="53">
        <f t="shared" si="243"/>
        <v>87659099.93</v>
      </c>
      <c r="AB203" s="38"/>
      <c r="AC203" s="38"/>
      <c r="AD203" s="38"/>
      <c r="AE203" s="38"/>
      <c r="AF203" s="38"/>
      <c r="AG203" s="38"/>
      <c r="AH203" s="38"/>
      <c r="AI203" s="38"/>
      <c r="AJ203" s="38"/>
      <c r="AK203" s="38"/>
      <c r="AL203" s="38"/>
      <c r="AM203" s="38"/>
      <c r="AN203" s="38"/>
      <c r="AO203" s="38"/>
      <c r="AP203" s="38"/>
      <c r="AQ203" s="38"/>
    </row>
    <row r="204" ht="12.75" customHeight="1">
      <c r="A204" s="15" t="s">
        <v>23</v>
      </c>
      <c r="B204" s="24">
        <v>2020.0</v>
      </c>
      <c r="C204" s="25">
        <v>0.0</v>
      </c>
      <c r="D204" s="25">
        <v>0.0</v>
      </c>
      <c r="E204" s="25">
        <v>2.0</v>
      </c>
      <c r="F204" s="25">
        <v>731769.0</v>
      </c>
      <c r="G204" s="25">
        <v>38.0</v>
      </c>
      <c r="H204" s="25">
        <v>2.7210149E7</v>
      </c>
      <c r="I204" s="25">
        <v>8.0</v>
      </c>
      <c r="J204" s="25">
        <v>4354039.0</v>
      </c>
      <c r="K204" s="25">
        <v>0.0</v>
      </c>
      <c r="L204" s="25">
        <v>0.0</v>
      </c>
      <c r="M204" s="25">
        <v>0.0</v>
      </c>
      <c r="N204" s="25">
        <v>0.0</v>
      </c>
      <c r="O204" s="25">
        <v>0.0</v>
      </c>
      <c r="P204" s="25">
        <v>0.0</v>
      </c>
      <c r="Q204" s="25">
        <v>1.0</v>
      </c>
      <c r="R204" s="25">
        <v>376000.0</v>
      </c>
      <c r="S204" s="25">
        <v>7.0</v>
      </c>
      <c r="T204" s="25">
        <v>1556889.0</v>
      </c>
      <c r="U204" s="30">
        <f t="shared" ref="U204:V204" si="246">SUM(C204+G204+I204+K204+M204+O204+Q204+S204+E204)</f>
        <v>56</v>
      </c>
      <c r="V204" s="31">
        <f t="shared" si="246"/>
        <v>34228846</v>
      </c>
      <c r="W204" s="51">
        <f>U204-'Non Residential-Finish&amp; Imp'!U191</f>
        <v>-10</v>
      </c>
      <c r="X204" s="52">
        <f>W204/'Non Residential-Finish&amp; Imp'!U191</f>
        <v>-0.1515151515</v>
      </c>
      <c r="Y204" s="53">
        <f>V204-'Non Residential-Finish&amp; Imp'!V191</f>
        <v>-12905471.27</v>
      </c>
      <c r="Z204" s="52">
        <f>Y204/'Non Residential-Finish&amp; Imp'!V191</f>
        <v>-0.2738020198</v>
      </c>
      <c r="AA204" s="53">
        <f t="shared" si="243"/>
        <v>74753628.66</v>
      </c>
      <c r="AB204" s="38"/>
      <c r="AC204" s="38"/>
      <c r="AD204" s="38"/>
      <c r="AE204" s="38"/>
      <c r="AF204" s="38"/>
      <c r="AG204" s="38"/>
      <c r="AH204" s="38"/>
      <c r="AI204" s="38"/>
      <c r="AJ204" s="38"/>
      <c r="AK204" s="38"/>
      <c r="AL204" s="38"/>
      <c r="AM204" s="38"/>
      <c r="AN204" s="38"/>
      <c r="AO204" s="38"/>
      <c r="AP204" s="38"/>
      <c r="AQ204" s="38"/>
    </row>
    <row r="205" ht="12.75" customHeight="1">
      <c r="A205" s="15" t="s">
        <v>32</v>
      </c>
      <c r="B205" s="24">
        <v>2020.0</v>
      </c>
      <c r="C205" s="25">
        <v>0.0</v>
      </c>
      <c r="D205" s="25">
        <v>0.0</v>
      </c>
      <c r="E205" s="25">
        <v>4.0</v>
      </c>
      <c r="F205" s="25">
        <v>188810.0</v>
      </c>
      <c r="G205" s="25">
        <v>46.0</v>
      </c>
      <c r="H205" s="25">
        <v>2.6088145E7</v>
      </c>
      <c r="I205" s="25">
        <v>7.0</v>
      </c>
      <c r="J205" s="25">
        <v>1642000.0</v>
      </c>
      <c r="K205" s="25">
        <v>0.0</v>
      </c>
      <c r="L205" s="25">
        <v>0.0</v>
      </c>
      <c r="M205" s="25">
        <v>2.0</v>
      </c>
      <c r="N205" s="25">
        <v>232470.0</v>
      </c>
      <c r="O205" s="25">
        <v>0.0</v>
      </c>
      <c r="P205" s="25">
        <v>0.0</v>
      </c>
      <c r="Q205" s="25">
        <v>0.0</v>
      </c>
      <c r="R205" s="25">
        <v>0.0</v>
      </c>
      <c r="S205" s="25">
        <v>0.0</v>
      </c>
      <c r="T205" s="25">
        <v>0.0</v>
      </c>
      <c r="U205" s="30">
        <f t="shared" ref="U205:V205" si="247">SUM(C205+G205+I205+K205+M205+O205+Q205+S205+E205)</f>
        <v>59</v>
      </c>
      <c r="V205" s="31">
        <f t="shared" si="247"/>
        <v>28151425</v>
      </c>
      <c r="W205" s="51">
        <f>U205-'Non Residential-Finish&amp; Imp'!U192</f>
        <v>-15</v>
      </c>
      <c r="X205" s="52">
        <f>W205/'Non Residential-Finish&amp; Imp'!U192</f>
        <v>-0.2027027027</v>
      </c>
      <c r="Y205" s="53">
        <f>V205-'Non Residential-Finish&amp; Imp'!V192</f>
        <v>-24575183.81</v>
      </c>
      <c r="Z205" s="52">
        <f>Y205/'Non Residential-Finish&amp; Imp'!V192</f>
        <v>-0.466086941</v>
      </c>
      <c r="AA205" s="53">
        <f t="shared" si="243"/>
        <v>50178444.85</v>
      </c>
      <c r="AB205" s="38"/>
      <c r="AC205" s="38"/>
      <c r="AD205" s="38"/>
      <c r="AE205" s="38"/>
      <c r="AF205" s="38"/>
      <c r="AG205" s="38"/>
      <c r="AH205" s="38"/>
      <c r="AI205" s="38"/>
      <c r="AJ205" s="38"/>
      <c r="AK205" s="38"/>
      <c r="AL205" s="38"/>
      <c r="AM205" s="38"/>
      <c r="AN205" s="38"/>
      <c r="AO205" s="38"/>
      <c r="AP205" s="38"/>
      <c r="AQ205" s="38"/>
    </row>
    <row r="206" ht="12.75" customHeight="1">
      <c r="A206" s="15" t="s">
        <v>25</v>
      </c>
      <c r="B206" s="24">
        <v>2020.0</v>
      </c>
      <c r="C206" s="25">
        <v>0.0</v>
      </c>
      <c r="D206" s="25">
        <v>0.0</v>
      </c>
      <c r="E206" s="25">
        <v>0.0</v>
      </c>
      <c r="F206" s="25">
        <v>0.0</v>
      </c>
      <c r="G206" s="25">
        <v>48.0</v>
      </c>
      <c r="H206" s="25">
        <v>1.9979467060000002E7</v>
      </c>
      <c r="I206" s="25">
        <v>5.0</v>
      </c>
      <c r="J206" s="25">
        <v>6967000.0</v>
      </c>
      <c r="K206" s="25">
        <v>0.0</v>
      </c>
      <c r="L206" s="25">
        <v>0.0</v>
      </c>
      <c r="M206" s="25">
        <v>1.0</v>
      </c>
      <c r="N206" s="25">
        <v>60000.0</v>
      </c>
      <c r="O206" s="25">
        <v>0.0</v>
      </c>
      <c r="P206" s="25">
        <v>0.0</v>
      </c>
      <c r="Q206" s="25">
        <v>1.0</v>
      </c>
      <c r="R206" s="25">
        <v>25000.0</v>
      </c>
      <c r="S206" s="25">
        <v>5.0</v>
      </c>
      <c r="T206" s="25">
        <v>127009.0</v>
      </c>
      <c r="U206" s="30">
        <f t="shared" ref="U206:V206" si="248">SUM(C206+G206+I206+K206+M206+O206+Q206+S206+E206)</f>
        <v>60</v>
      </c>
      <c r="V206" s="31">
        <f t="shared" si="248"/>
        <v>27158476.06</v>
      </c>
      <c r="W206" s="51">
        <f>U206-'Non Residential-Finish&amp; Imp'!U193</f>
        <v>-9</v>
      </c>
      <c r="X206" s="52">
        <f>W206/'Non Residential-Finish&amp; Imp'!U193</f>
        <v>-0.1304347826</v>
      </c>
      <c r="Y206" s="53">
        <f>V206-'Non Residential-Finish&amp; Imp'!V193</f>
        <v>-5893745.64</v>
      </c>
      <c r="Z206" s="52">
        <f>Y206/'Non Residential-Finish&amp; Imp'!V193</f>
        <v>-0.1783161717</v>
      </c>
      <c r="AA206" s="53">
        <f t="shared" si="243"/>
        <v>44284699.21</v>
      </c>
      <c r="AB206" s="38"/>
      <c r="AC206" s="38"/>
      <c r="AD206" s="38"/>
      <c r="AE206" s="38"/>
      <c r="AF206" s="38"/>
      <c r="AG206" s="38"/>
      <c r="AH206" s="38"/>
      <c r="AI206" s="38"/>
      <c r="AJ206" s="38"/>
      <c r="AK206" s="38"/>
      <c r="AL206" s="38"/>
      <c r="AM206" s="38"/>
      <c r="AN206" s="38"/>
      <c r="AO206" s="38"/>
      <c r="AP206" s="38"/>
      <c r="AQ206" s="38"/>
    </row>
    <row r="207" ht="12.75" customHeight="1">
      <c r="A207" s="15" t="s">
        <v>26</v>
      </c>
      <c r="B207" s="24">
        <v>2020.0</v>
      </c>
      <c r="C207" s="25">
        <v>0.0</v>
      </c>
      <c r="D207" s="25">
        <v>0.0</v>
      </c>
      <c r="E207" s="25">
        <v>8.0</v>
      </c>
      <c r="F207" s="25">
        <v>823278.0</v>
      </c>
      <c r="G207" s="25">
        <v>40.0</v>
      </c>
      <c r="H207" s="25">
        <v>1.84494707E7</v>
      </c>
      <c r="I207" s="25">
        <v>10.0</v>
      </c>
      <c r="J207" s="25">
        <v>1240268.0</v>
      </c>
      <c r="K207" s="25">
        <v>0.0</v>
      </c>
      <c r="L207" s="25">
        <v>0.0</v>
      </c>
      <c r="M207" s="25">
        <v>3.0</v>
      </c>
      <c r="N207" s="25">
        <v>175329.0</v>
      </c>
      <c r="O207" s="25">
        <v>0.0</v>
      </c>
      <c r="P207" s="25">
        <v>0.0</v>
      </c>
      <c r="Q207" s="25">
        <v>0.0</v>
      </c>
      <c r="R207" s="25">
        <v>0.0</v>
      </c>
      <c r="S207" s="25">
        <v>5.0</v>
      </c>
      <c r="T207" s="25">
        <v>736370.0</v>
      </c>
      <c r="U207" s="30">
        <f t="shared" ref="U207:V207" si="249">SUM(C207+G207+I207+K207+M207+O207+Q207+S207+E207)</f>
        <v>66</v>
      </c>
      <c r="V207" s="31">
        <f t="shared" si="249"/>
        <v>21424715.7</v>
      </c>
      <c r="W207" s="51">
        <f>U207-'Non Residential-Finish&amp; Imp'!U194</f>
        <v>-27</v>
      </c>
      <c r="X207" s="52">
        <f>W207/'Non Residential-Finish&amp; Imp'!U194</f>
        <v>-0.2903225806</v>
      </c>
      <c r="Y207" s="53">
        <f>V207-'Non Residential-Finish&amp; Imp'!V194</f>
        <v>-21203242.5</v>
      </c>
      <c r="Z207" s="52">
        <f>Y207/'Non Residential-Finish&amp; Imp'!V194</f>
        <v>-0.4974022542</v>
      </c>
      <c r="AA207" s="53">
        <f t="shared" si="243"/>
        <v>23081456.71</v>
      </c>
      <c r="AB207" s="38"/>
      <c r="AC207" s="38"/>
      <c r="AD207" s="38"/>
      <c r="AE207" s="38"/>
      <c r="AF207" s="38"/>
      <c r="AG207" s="38"/>
      <c r="AH207" s="38"/>
      <c r="AI207" s="38"/>
      <c r="AJ207" s="38"/>
      <c r="AK207" s="38"/>
      <c r="AL207" s="38"/>
      <c r="AM207" s="38"/>
      <c r="AN207" s="38"/>
      <c r="AO207" s="38"/>
      <c r="AP207" s="38"/>
      <c r="AQ207" s="38"/>
    </row>
    <row r="208" ht="12.75" customHeight="1">
      <c r="A208" s="15" t="s">
        <v>27</v>
      </c>
      <c r="B208" s="24">
        <v>2020.0</v>
      </c>
      <c r="C208" s="25">
        <v>0.0</v>
      </c>
      <c r="D208" s="25">
        <v>0.0</v>
      </c>
      <c r="E208" s="25">
        <v>2.0</v>
      </c>
      <c r="F208" s="25">
        <v>411360.0</v>
      </c>
      <c r="G208" s="25">
        <v>40.0</v>
      </c>
      <c r="H208" s="25">
        <v>5.4757469E7</v>
      </c>
      <c r="I208" s="25">
        <v>7.0</v>
      </c>
      <c r="J208" s="25">
        <v>4258775.0</v>
      </c>
      <c r="K208" s="25">
        <v>0.0</v>
      </c>
      <c r="L208" s="25">
        <v>0.0</v>
      </c>
      <c r="M208" s="25">
        <v>2.0</v>
      </c>
      <c r="N208" s="25">
        <v>202617.0</v>
      </c>
      <c r="O208" s="25">
        <v>0.0</v>
      </c>
      <c r="P208" s="25">
        <v>0.0</v>
      </c>
      <c r="Q208" s="25">
        <v>0.0</v>
      </c>
      <c r="R208" s="25">
        <v>0.0</v>
      </c>
      <c r="S208" s="25">
        <v>3.0</v>
      </c>
      <c r="T208" s="25">
        <v>243000.0</v>
      </c>
      <c r="U208" s="30">
        <f t="shared" ref="U208:V208" si="250">SUM(C208+G208+I208+K208+M208+O208+Q208+S208+E208)</f>
        <v>54</v>
      </c>
      <c r="V208" s="31">
        <f t="shared" si="250"/>
        <v>59873221</v>
      </c>
      <c r="W208" s="51">
        <f>U208-'Non Residential-Finish&amp; Imp'!U195</f>
        <v>-17</v>
      </c>
      <c r="X208" s="52">
        <f>W208/'Non Residential-Finish&amp; Imp'!U195</f>
        <v>-0.2394366197</v>
      </c>
      <c r="Y208" s="53">
        <f>V208-'Non Residential-Finish&amp; Imp'!V195</f>
        <v>-10109897.96</v>
      </c>
      <c r="Z208" s="52">
        <f>Y208/'Non Residential-Finish&amp; Imp'!V195</f>
        <v>-0.1444619518</v>
      </c>
      <c r="AA208" s="53">
        <f t="shared" si="243"/>
        <v>12971558.75</v>
      </c>
      <c r="AB208" s="38"/>
      <c r="AC208" s="38"/>
      <c r="AD208" s="38"/>
      <c r="AE208" s="38"/>
      <c r="AF208" s="38"/>
      <c r="AG208" s="38"/>
      <c r="AH208" s="38"/>
      <c r="AI208" s="38"/>
      <c r="AJ208" s="38"/>
      <c r="AK208" s="38"/>
      <c r="AL208" s="38"/>
      <c r="AM208" s="38"/>
      <c r="AN208" s="38"/>
      <c r="AO208" s="38"/>
      <c r="AP208" s="38"/>
      <c r="AQ208" s="38"/>
    </row>
    <row r="209" ht="12.75" customHeight="1">
      <c r="A209" s="15" t="s">
        <v>28</v>
      </c>
      <c r="B209" s="24">
        <v>2020.0</v>
      </c>
      <c r="C209" s="25">
        <v>0.0</v>
      </c>
      <c r="D209" s="25">
        <v>0.0</v>
      </c>
      <c r="E209" s="25">
        <v>4.0</v>
      </c>
      <c r="F209" s="25">
        <v>1411900.0</v>
      </c>
      <c r="G209" s="25">
        <v>40.0</v>
      </c>
      <c r="H209" s="25">
        <v>2.4754027E7</v>
      </c>
      <c r="I209" s="25">
        <v>11.0</v>
      </c>
      <c r="J209" s="25">
        <v>3195719.0</v>
      </c>
      <c r="K209" s="25">
        <v>0.0</v>
      </c>
      <c r="L209" s="25">
        <v>0.0</v>
      </c>
      <c r="M209" s="25">
        <v>0.0</v>
      </c>
      <c r="N209" s="25">
        <v>0.0</v>
      </c>
      <c r="O209" s="25">
        <v>0.0</v>
      </c>
      <c r="P209" s="25">
        <v>0.0</v>
      </c>
      <c r="Q209" s="25">
        <v>0.0</v>
      </c>
      <c r="R209" s="25">
        <v>0.0</v>
      </c>
      <c r="S209" s="25">
        <v>3.0</v>
      </c>
      <c r="T209" s="25">
        <v>1528856.0</v>
      </c>
      <c r="U209" s="30">
        <f t="shared" ref="U209:V209" si="251">SUM(C209+G209+I209+K209+M209+O209+Q209+S209+E209)</f>
        <v>58</v>
      </c>
      <c r="V209" s="31">
        <f t="shared" si="251"/>
        <v>30890502</v>
      </c>
      <c r="W209" s="51">
        <f>U209-'Non Residential-Finish&amp; Imp'!U196</f>
        <v>-40</v>
      </c>
      <c r="X209" s="52">
        <f>W209/'Non Residential-Finish&amp; Imp'!U196</f>
        <v>-0.4081632653</v>
      </c>
      <c r="Y209" s="53">
        <f>V209-'Non Residential-Finish&amp; Imp'!V196</f>
        <v>-51367592.5</v>
      </c>
      <c r="Z209" s="52">
        <f>Y209/'Non Residential-Finish&amp; Imp'!V196</f>
        <v>-0.6244685439</v>
      </c>
      <c r="AA209" s="53">
        <f t="shared" si="243"/>
        <v>-38396033.75</v>
      </c>
      <c r="AB209" s="38"/>
      <c r="AC209" s="38"/>
      <c r="AD209" s="38"/>
      <c r="AE209" s="38"/>
      <c r="AF209" s="38"/>
      <c r="AG209" s="38"/>
      <c r="AH209" s="38"/>
      <c r="AI209" s="38"/>
      <c r="AJ209" s="38"/>
      <c r="AK209" s="38"/>
      <c r="AL209" s="38"/>
      <c r="AM209" s="38"/>
      <c r="AN209" s="38"/>
      <c r="AO209" s="38"/>
      <c r="AP209" s="38"/>
      <c r="AQ209" s="38"/>
    </row>
    <row r="210" ht="12.75" customHeight="1">
      <c r="A210" s="15" t="s">
        <v>29</v>
      </c>
      <c r="B210" s="24">
        <v>2020.0</v>
      </c>
      <c r="C210" s="25">
        <v>1.0</v>
      </c>
      <c r="D210" s="25">
        <v>50000.0</v>
      </c>
      <c r="E210" s="25">
        <v>5.0</v>
      </c>
      <c r="F210" s="25">
        <v>448000.0</v>
      </c>
      <c r="G210" s="25">
        <v>32.0</v>
      </c>
      <c r="H210" s="25">
        <v>5738347.0</v>
      </c>
      <c r="I210" s="25">
        <v>13.0</v>
      </c>
      <c r="J210" s="25">
        <v>7.1009374E7</v>
      </c>
      <c r="K210" s="25">
        <v>0.0</v>
      </c>
      <c r="L210" s="25">
        <v>0.0</v>
      </c>
      <c r="M210" s="25">
        <v>0.0</v>
      </c>
      <c r="N210" s="25">
        <v>0.0</v>
      </c>
      <c r="O210" s="25">
        <v>0.0</v>
      </c>
      <c r="P210" s="25">
        <v>0.0</v>
      </c>
      <c r="Q210" s="25">
        <v>0.0</v>
      </c>
      <c r="R210" s="25">
        <v>0.0</v>
      </c>
      <c r="S210" s="25">
        <v>7.0</v>
      </c>
      <c r="T210" s="25">
        <v>4799978.0</v>
      </c>
      <c r="U210" s="30">
        <f t="shared" ref="U210:V210" si="252">SUM(C210+G210+I210+K210+M210+O210+Q210+S210+E210)</f>
        <v>58</v>
      </c>
      <c r="V210" s="31">
        <f t="shared" si="252"/>
        <v>82045699</v>
      </c>
      <c r="W210" s="51">
        <f>U210-'Non Residential-Finish&amp; Imp'!U197</f>
        <v>-4</v>
      </c>
      <c r="X210" s="52">
        <f>W210/'Non Residential-Finish&amp; Imp'!U197</f>
        <v>-0.06451612903</v>
      </c>
      <c r="Y210" s="53">
        <f>V210-'Non Residential-Finish&amp; Imp'!V197</f>
        <v>52891083</v>
      </c>
      <c r="Z210" s="52">
        <f>Y210/'Non Residential-Finish&amp; Imp'!V197</f>
        <v>1.814158108</v>
      </c>
      <c r="AA210" s="53">
        <f t="shared" si="243"/>
        <v>14495049.25</v>
      </c>
      <c r="AB210" s="38"/>
      <c r="AC210" s="38"/>
      <c r="AD210" s="38"/>
      <c r="AE210" s="38"/>
      <c r="AF210" s="38"/>
      <c r="AG210" s="38"/>
      <c r="AH210" s="38"/>
      <c r="AI210" s="38"/>
      <c r="AJ210" s="38"/>
      <c r="AK210" s="38"/>
      <c r="AL210" s="38"/>
      <c r="AM210" s="38"/>
      <c r="AN210" s="38"/>
      <c r="AO210" s="38"/>
      <c r="AP210" s="38"/>
      <c r="AQ210" s="38"/>
    </row>
    <row r="211" ht="12.75" customHeight="1">
      <c r="A211" s="15" t="s">
        <v>30</v>
      </c>
      <c r="B211" s="24">
        <v>2020.0</v>
      </c>
      <c r="C211" s="25">
        <v>0.0</v>
      </c>
      <c r="D211" s="25">
        <v>0.0</v>
      </c>
      <c r="E211" s="25">
        <v>4.0</v>
      </c>
      <c r="F211" s="25">
        <v>1.926288E7</v>
      </c>
      <c r="G211" s="25">
        <v>22.0</v>
      </c>
      <c r="H211" s="25">
        <v>1.03984E7</v>
      </c>
      <c r="I211" s="25">
        <v>7.0</v>
      </c>
      <c r="J211" s="25">
        <v>1833119.5</v>
      </c>
      <c r="K211" s="25">
        <v>0.0</v>
      </c>
      <c r="L211" s="25">
        <v>0.0</v>
      </c>
      <c r="M211" s="25">
        <v>1.0</v>
      </c>
      <c r="N211" s="25">
        <v>298500.0</v>
      </c>
      <c r="O211" s="25">
        <v>0.0</v>
      </c>
      <c r="P211" s="25">
        <v>0.0</v>
      </c>
      <c r="Q211" s="25">
        <v>0.0</v>
      </c>
      <c r="R211" s="25">
        <v>0.0</v>
      </c>
      <c r="S211" s="25">
        <v>4.0</v>
      </c>
      <c r="T211" s="25">
        <v>90000.0</v>
      </c>
      <c r="U211" s="30">
        <f t="shared" ref="U211:V211" si="253">SUM(C211+G211+I211+K211+M211+O211+Q211+S211+E211)</f>
        <v>38</v>
      </c>
      <c r="V211" s="31">
        <f t="shared" si="253"/>
        <v>31882899.5</v>
      </c>
      <c r="W211" s="51">
        <f>U211-'Non Residential-Finish&amp; Imp'!U198</f>
        <v>-29</v>
      </c>
      <c r="X211" s="52">
        <f>W211/'Non Residential-Finish&amp; Imp'!U198</f>
        <v>-0.4328358209</v>
      </c>
      <c r="Y211" s="53">
        <f>V211-'Non Residential-Finish&amp; Imp'!V198</f>
        <v>-22969728.78</v>
      </c>
      <c r="Z211" s="52">
        <f>Y211/'Non Residential-Finish&amp; Imp'!V198</f>
        <v>-0.4187534764</v>
      </c>
      <c r="AA211" s="53">
        <f t="shared" si="243"/>
        <v>-8474679.53</v>
      </c>
      <c r="AB211" s="38"/>
      <c r="AC211" s="38"/>
      <c r="AD211" s="38"/>
      <c r="AE211" s="38"/>
      <c r="AF211" s="38"/>
      <c r="AG211" s="38"/>
      <c r="AH211" s="38"/>
      <c r="AI211" s="38"/>
      <c r="AJ211" s="38"/>
      <c r="AK211" s="38"/>
      <c r="AL211" s="38"/>
      <c r="AM211" s="38"/>
      <c r="AN211" s="38"/>
      <c r="AO211" s="38"/>
      <c r="AP211" s="38"/>
      <c r="AQ211" s="38"/>
    </row>
    <row r="212" ht="12.75" customHeight="1">
      <c r="A212" s="23" t="s">
        <v>31</v>
      </c>
      <c r="B212" s="40">
        <v>2020.0</v>
      </c>
      <c r="C212" s="41">
        <f t="shared" ref="C212:V212" si="254">SUM(C200:C211)</f>
        <v>7</v>
      </c>
      <c r="D212" s="42">
        <f t="shared" si="254"/>
        <v>5680593</v>
      </c>
      <c r="E212" s="41">
        <f t="shared" si="254"/>
        <v>52</v>
      </c>
      <c r="F212" s="42">
        <f t="shared" si="254"/>
        <v>25210184</v>
      </c>
      <c r="G212" s="41">
        <f t="shared" si="254"/>
        <v>487</v>
      </c>
      <c r="H212" s="42">
        <f t="shared" si="254"/>
        <v>398787139.1</v>
      </c>
      <c r="I212" s="41">
        <f t="shared" si="254"/>
        <v>114</v>
      </c>
      <c r="J212" s="42">
        <f t="shared" si="254"/>
        <v>186188723.6</v>
      </c>
      <c r="K212" s="41">
        <f t="shared" si="254"/>
        <v>0</v>
      </c>
      <c r="L212" s="42">
        <f t="shared" si="254"/>
        <v>0</v>
      </c>
      <c r="M212" s="41">
        <f t="shared" si="254"/>
        <v>15</v>
      </c>
      <c r="N212" s="42">
        <f t="shared" si="254"/>
        <v>1783904</v>
      </c>
      <c r="O212" s="41">
        <f t="shared" si="254"/>
        <v>0</v>
      </c>
      <c r="P212" s="42">
        <f t="shared" si="254"/>
        <v>0</v>
      </c>
      <c r="Q212" s="41">
        <f t="shared" si="254"/>
        <v>3</v>
      </c>
      <c r="R212" s="42">
        <f t="shared" si="254"/>
        <v>445000</v>
      </c>
      <c r="S212" s="45">
        <f t="shared" si="254"/>
        <v>48</v>
      </c>
      <c r="T212" s="45">
        <f t="shared" si="254"/>
        <v>29803043</v>
      </c>
      <c r="U212" s="46">
        <f t="shared" si="254"/>
        <v>726</v>
      </c>
      <c r="V212" s="47">
        <f t="shared" si="254"/>
        <v>647898586.7</v>
      </c>
      <c r="W212" s="54">
        <f>U212-'Non Residential-Finish&amp; Imp'!U199</f>
        <v>-136</v>
      </c>
      <c r="X212" s="55">
        <f>W212/'Non Residential-Finish&amp; Imp'!U199</f>
        <v>-0.1577726218</v>
      </c>
      <c r="Y212" s="56">
        <f>V212-'Non Residential-Finish&amp; Imp'!V199</f>
        <v>-8474679.53</v>
      </c>
      <c r="Z212" s="55">
        <f>Y212/'Non Residential-Finish&amp; Imp'!V199</f>
        <v>-0.01291137218</v>
      </c>
      <c r="AA212" s="56">
        <f t="shared" ref="AA212:AA213" si="256">Y212</f>
        <v>-8474679.53</v>
      </c>
      <c r="AB212" s="38"/>
      <c r="AC212" s="38"/>
      <c r="AD212" s="38"/>
      <c r="AE212" s="38"/>
      <c r="AF212" s="38"/>
      <c r="AG212" s="38"/>
      <c r="AH212" s="38"/>
      <c r="AI212" s="38"/>
      <c r="AJ212" s="38"/>
      <c r="AK212" s="38"/>
      <c r="AL212" s="38"/>
      <c r="AM212" s="38"/>
      <c r="AN212" s="38"/>
      <c r="AO212" s="38"/>
      <c r="AP212" s="38"/>
      <c r="AQ212" s="38"/>
    </row>
    <row r="213" ht="12.75" customHeight="1">
      <c r="A213" s="15" t="s">
        <v>19</v>
      </c>
      <c r="B213" s="24">
        <v>2021.0</v>
      </c>
      <c r="C213" s="25">
        <v>1.0</v>
      </c>
      <c r="D213" s="25">
        <v>20000.0</v>
      </c>
      <c r="E213" s="25">
        <v>4.0</v>
      </c>
      <c r="F213" s="25">
        <v>283500.0</v>
      </c>
      <c r="G213" s="25">
        <v>35.0</v>
      </c>
      <c r="H213" s="25">
        <v>1.3174029E7</v>
      </c>
      <c r="I213" s="25">
        <v>4.0</v>
      </c>
      <c r="J213" s="25">
        <v>474000.0</v>
      </c>
      <c r="K213" s="25">
        <v>0.0</v>
      </c>
      <c r="L213" s="25">
        <v>0.0</v>
      </c>
      <c r="M213" s="25">
        <v>2.0</v>
      </c>
      <c r="N213" s="25">
        <v>75180.0</v>
      </c>
      <c r="O213" s="25">
        <v>0.0</v>
      </c>
      <c r="P213" s="25">
        <v>0.0</v>
      </c>
      <c r="Q213" s="25">
        <v>0.0</v>
      </c>
      <c r="R213" s="25">
        <v>0.0</v>
      </c>
      <c r="S213" s="25">
        <v>5.0</v>
      </c>
      <c r="T213" s="25">
        <v>1660924.0</v>
      </c>
      <c r="U213" s="30">
        <f t="shared" ref="U213:V213" si="255">SUM(C213+G213+I213+K213+M213+O213+Q213+S213+E213)</f>
        <v>51</v>
      </c>
      <c r="V213" s="31">
        <f t="shared" si="255"/>
        <v>15687633</v>
      </c>
      <c r="W213" s="51">
        <f>U213-'Non Residential-Finish&amp; Imp'!U200</f>
        <v>-16</v>
      </c>
      <c r="X213" s="52">
        <f>W213/'Non Residential-Finish&amp; Imp'!U200</f>
        <v>-0.2388059701</v>
      </c>
      <c r="Y213" s="53">
        <f>V213-'Non Residential-Finish&amp; Imp'!V200</f>
        <v>-114714510.4</v>
      </c>
      <c r="Z213" s="52">
        <f>Y213/'Non Residential-Finish&amp; Imp'!V200</f>
        <v>-0.8796980434</v>
      </c>
      <c r="AA213" s="53">
        <f t="shared" si="256"/>
        <v>-114714510.4</v>
      </c>
      <c r="AB213" s="38"/>
      <c r="AC213" s="37">
        <f t="array" ref="AC213:AN214">TRANSPOSE(U213:V224)</f>
        <v>51</v>
      </c>
      <c r="AD213" s="37">
        <v>55.0</v>
      </c>
      <c r="AE213" s="37">
        <v>75.0</v>
      </c>
      <c r="AF213" s="37">
        <v>84.0</v>
      </c>
      <c r="AG213" s="37">
        <v>75.0</v>
      </c>
      <c r="AH213" s="37">
        <v>75.0</v>
      </c>
      <c r="AI213" s="37">
        <v>77.0</v>
      </c>
      <c r="AJ213" s="37">
        <v>61.0</v>
      </c>
      <c r="AK213" s="37">
        <v>80.0</v>
      </c>
      <c r="AL213" s="37">
        <v>75.0</v>
      </c>
      <c r="AM213" s="37">
        <v>68.0</v>
      </c>
      <c r="AN213" s="37">
        <v>59.0</v>
      </c>
      <c r="AO213" s="38"/>
      <c r="AP213" s="38"/>
      <c r="AQ213" s="38"/>
    </row>
    <row r="214" ht="12.75" customHeight="1">
      <c r="A214" s="15" t="s">
        <v>20</v>
      </c>
      <c r="B214" s="24">
        <v>2021.0</v>
      </c>
      <c r="C214" s="25">
        <v>1.0</v>
      </c>
      <c r="D214" s="25">
        <v>50000.0</v>
      </c>
      <c r="E214" s="25">
        <v>2.0</v>
      </c>
      <c r="F214" s="25">
        <v>25750.0</v>
      </c>
      <c r="G214" s="25">
        <v>40.0</v>
      </c>
      <c r="H214" s="25">
        <v>8531407.0</v>
      </c>
      <c r="I214" s="25">
        <v>9.0</v>
      </c>
      <c r="J214" s="25">
        <v>1.099198742E7</v>
      </c>
      <c r="K214" s="25">
        <v>0.0</v>
      </c>
      <c r="L214" s="25">
        <v>0.0</v>
      </c>
      <c r="M214" s="25">
        <v>0.0</v>
      </c>
      <c r="N214" s="25">
        <v>0.0</v>
      </c>
      <c r="O214" s="25">
        <v>0.0</v>
      </c>
      <c r="P214" s="25">
        <v>0.0</v>
      </c>
      <c r="Q214" s="25">
        <v>0.0</v>
      </c>
      <c r="R214" s="25">
        <v>0.0</v>
      </c>
      <c r="S214" s="25">
        <v>3.0</v>
      </c>
      <c r="T214" s="25">
        <v>1346000.0</v>
      </c>
      <c r="U214" s="30">
        <f t="shared" ref="U214:V214" si="257">SUM(C214+G214+I214+K214+M214+O214+Q214+S214+E214)</f>
        <v>55</v>
      </c>
      <c r="V214" s="31">
        <f t="shared" si="257"/>
        <v>20945144.42</v>
      </c>
      <c r="W214" s="51">
        <f>U214-'Non Residential-Finish&amp; Imp'!U201</f>
        <v>-7</v>
      </c>
      <c r="X214" s="52">
        <f>W214/'Non Residential-Finish&amp; Imp'!U201</f>
        <v>-0.1129032258</v>
      </c>
      <c r="Y214" s="53">
        <f>V214-'Non Residential-Finish&amp; Imp'!V201</f>
        <v>-61539633.58</v>
      </c>
      <c r="Z214" s="52">
        <f>Y214/'Non Residential-Finish&amp; Imp'!V201</f>
        <v>-0.7460726097</v>
      </c>
      <c r="AA214" s="53">
        <f t="shared" ref="AA214:AA224" si="259">AA213+Y214</f>
        <v>-176254144</v>
      </c>
      <c r="AB214" s="38"/>
      <c r="AC214" s="37">
        <v>1.5687633E7</v>
      </c>
      <c r="AD214" s="37">
        <v>2.094514442E7</v>
      </c>
      <c r="AE214" s="37">
        <v>3.15359495E7</v>
      </c>
      <c r="AF214" s="37">
        <v>4.242186899E7</v>
      </c>
      <c r="AG214" s="37">
        <v>7.6298676E7</v>
      </c>
      <c r="AH214" s="37">
        <v>3.0620309659999996E7</v>
      </c>
      <c r="AI214" s="37">
        <v>3.844828E7</v>
      </c>
      <c r="AJ214" s="37">
        <v>2.7647787E7</v>
      </c>
      <c r="AK214" s="37">
        <v>4.3878712E7</v>
      </c>
      <c r="AL214" s="37">
        <v>1.799481863E7</v>
      </c>
      <c r="AM214" s="37">
        <v>3.8389404E7</v>
      </c>
      <c r="AN214" s="37">
        <v>1.8012674E7</v>
      </c>
      <c r="AO214" s="38"/>
      <c r="AP214" s="38"/>
      <c r="AQ214" s="38"/>
    </row>
    <row r="215" ht="12.75" customHeight="1">
      <c r="A215" s="15" t="s">
        <v>21</v>
      </c>
      <c r="B215" s="24">
        <v>2021.0</v>
      </c>
      <c r="C215" s="25">
        <v>1.0</v>
      </c>
      <c r="D215" s="25">
        <v>626736.0</v>
      </c>
      <c r="E215" s="25">
        <v>7.0</v>
      </c>
      <c r="F215" s="25">
        <v>244000.0</v>
      </c>
      <c r="G215" s="25">
        <v>49.0</v>
      </c>
      <c r="H215" s="25">
        <v>1.3617917E7</v>
      </c>
      <c r="I215" s="25">
        <v>11.0</v>
      </c>
      <c r="J215" s="25">
        <v>1.63934875E7</v>
      </c>
      <c r="K215" s="25">
        <v>0.0</v>
      </c>
      <c r="L215" s="25">
        <v>0.0</v>
      </c>
      <c r="M215" s="25">
        <v>0.0</v>
      </c>
      <c r="N215" s="25">
        <v>0.0</v>
      </c>
      <c r="O215" s="25">
        <v>0.0</v>
      </c>
      <c r="P215" s="25">
        <v>0.0</v>
      </c>
      <c r="Q215" s="25">
        <v>0.0</v>
      </c>
      <c r="R215" s="25">
        <v>0.0</v>
      </c>
      <c r="S215" s="25">
        <v>7.0</v>
      </c>
      <c r="T215" s="25">
        <v>653809.0</v>
      </c>
      <c r="U215" s="30">
        <f t="shared" ref="U215:V215" si="258">SUM(C215+G215+I215+K215+M215+O215+Q215+S215+E215)</f>
        <v>75</v>
      </c>
      <c r="V215" s="31">
        <f t="shared" si="258"/>
        <v>31535949.5</v>
      </c>
      <c r="W215" s="51">
        <f>U215-'Non Residential-Finish&amp; Imp'!U202</f>
        <v>-16</v>
      </c>
      <c r="X215" s="52">
        <f>W215/'Non Residential-Finish&amp; Imp'!U202</f>
        <v>-0.1758241758</v>
      </c>
      <c r="Y215" s="53">
        <f>V215-'Non Residential-Finish&amp; Imp'!V202</f>
        <v>-53216642.2</v>
      </c>
      <c r="Z215" s="52">
        <f>Y215/'Non Residential-Finish&amp; Imp'!V202</f>
        <v>-0.62790578</v>
      </c>
      <c r="AA215" s="53">
        <f t="shared" si="259"/>
        <v>-229470786.2</v>
      </c>
      <c r="AB215" s="38"/>
      <c r="AC215" s="57">
        <f t="shared" ref="AC215:AN215" si="260">AC214/$AC$125</f>
        <v>15.687633</v>
      </c>
      <c r="AD215" s="57">
        <f t="shared" si="260"/>
        <v>20.94514442</v>
      </c>
      <c r="AE215" s="57">
        <f t="shared" si="260"/>
        <v>31.5359495</v>
      </c>
      <c r="AF215" s="57">
        <f t="shared" si="260"/>
        <v>42.42186899</v>
      </c>
      <c r="AG215" s="57">
        <f t="shared" si="260"/>
        <v>76.298676</v>
      </c>
      <c r="AH215" s="57">
        <f t="shared" si="260"/>
        <v>30.62030966</v>
      </c>
      <c r="AI215" s="57">
        <f t="shared" si="260"/>
        <v>38.44828</v>
      </c>
      <c r="AJ215" s="57">
        <f t="shared" si="260"/>
        <v>27.647787</v>
      </c>
      <c r="AK215" s="57">
        <f t="shared" si="260"/>
        <v>43.878712</v>
      </c>
      <c r="AL215" s="57">
        <f t="shared" si="260"/>
        <v>17.99481863</v>
      </c>
      <c r="AM215" s="57">
        <f t="shared" si="260"/>
        <v>38.389404</v>
      </c>
      <c r="AN215" s="57">
        <f t="shared" si="260"/>
        <v>18.012674</v>
      </c>
      <c r="AO215" s="38"/>
      <c r="AP215" s="38"/>
      <c r="AQ215" s="38"/>
    </row>
    <row r="216" ht="12.75" customHeight="1">
      <c r="A216" s="15" t="s">
        <v>22</v>
      </c>
      <c r="B216" s="24">
        <v>2021.0</v>
      </c>
      <c r="C216" s="25">
        <v>1.0</v>
      </c>
      <c r="D216" s="25">
        <v>42000.0</v>
      </c>
      <c r="E216" s="25">
        <v>7.0</v>
      </c>
      <c r="F216" s="25">
        <v>229050.0</v>
      </c>
      <c r="G216" s="25">
        <v>51.0</v>
      </c>
      <c r="H216" s="25">
        <v>2.0789229990000002E7</v>
      </c>
      <c r="I216" s="25">
        <v>19.0</v>
      </c>
      <c r="J216" s="25">
        <v>1.6431067E7</v>
      </c>
      <c r="K216" s="25">
        <v>0.0</v>
      </c>
      <c r="L216" s="25">
        <v>0.0</v>
      </c>
      <c r="M216" s="25">
        <v>1.0</v>
      </c>
      <c r="N216" s="25">
        <v>170037.0</v>
      </c>
      <c r="O216" s="25">
        <v>0.0</v>
      </c>
      <c r="P216" s="25">
        <v>0.0</v>
      </c>
      <c r="Q216" s="25">
        <v>0.0</v>
      </c>
      <c r="R216" s="25">
        <v>0.0</v>
      </c>
      <c r="S216" s="25">
        <v>5.0</v>
      </c>
      <c r="T216" s="25">
        <v>4760485.0</v>
      </c>
      <c r="U216" s="30">
        <f t="shared" ref="U216:V216" si="261">SUM(C216+G216+I216+K216+M216+O216+Q216+S216+E216)</f>
        <v>84</v>
      </c>
      <c r="V216" s="31">
        <f t="shared" si="261"/>
        <v>42421868.99</v>
      </c>
      <c r="W216" s="51">
        <f>U216-'Non Residential-Finish&amp; Imp'!U203</f>
        <v>27</v>
      </c>
      <c r="X216" s="52">
        <f>W216/'Non Residential-Finish&amp; Imp'!U203</f>
        <v>0.4736842105</v>
      </c>
      <c r="Y216" s="53">
        <f>V216-'Non Residential-Finish&amp; Imp'!V203</f>
        <v>7818579.69</v>
      </c>
      <c r="Z216" s="52">
        <f>Y216/'Non Residential-Finish&amp; Imp'!V203</f>
        <v>0.2259490311</v>
      </c>
      <c r="AA216" s="53">
        <f t="shared" si="259"/>
        <v>-221652206.5</v>
      </c>
      <c r="AB216" s="38"/>
      <c r="AC216" s="38"/>
      <c r="AD216" s="38"/>
      <c r="AE216" s="38"/>
      <c r="AF216" s="38"/>
      <c r="AG216" s="38"/>
      <c r="AH216" s="38"/>
      <c r="AI216" s="38"/>
      <c r="AJ216" s="38"/>
      <c r="AK216" s="38"/>
      <c r="AL216" s="38"/>
      <c r="AM216" s="38"/>
      <c r="AN216" s="38"/>
      <c r="AO216" s="38"/>
      <c r="AP216" s="38"/>
      <c r="AQ216" s="38"/>
    </row>
    <row r="217" ht="12.75" customHeight="1">
      <c r="A217" s="15" t="s">
        <v>23</v>
      </c>
      <c r="B217" s="24">
        <v>2021.0</v>
      </c>
      <c r="C217" s="25">
        <v>0.0</v>
      </c>
      <c r="D217" s="25">
        <v>0.0</v>
      </c>
      <c r="E217" s="25">
        <v>2.0</v>
      </c>
      <c r="F217" s="25">
        <v>453000.0</v>
      </c>
      <c r="G217" s="25">
        <v>45.0</v>
      </c>
      <c r="H217" s="25">
        <v>6.7350028E7</v>
      </c>
      <c r="I217" s="25">
        <v>15.0</v>
      </c>
      <c r="J217" s="25">
        <v>4140912.0</v>
      </c>
      <c r="K217" s="25">
        <v>0.0</v>
      </c>
      <c r="L217" s="25">
        <v>0.0</v>
      </c>
      <c r="M217" s="25">
        <v>4.0</v>
      </c>
      <c r="N217" s="25">
        <v>1604529.0</v>
      </c>
      <c r="O217" s="25">
        <v>0.0</v>
      </c>
      <c r="P217" s="25">
        <v>0.0</v>
      </c>
      <c r="Q217" s="25">
        <v>0.0</v>
      </c>
      <c r="R217" s="25">
        <v>0.0</v>
      </c>
      <c r="S217" s="25">
        <v>9.0</v>
      </c>
      <c r="T217" s="25">
        <v>2750207.0</v>
      </c>
      <c r="U217" s="30">
        <f t="shared" ref="U217:V217" si="262">SUM(C217+G217+I217+K217+M217+O217+Q217+S217+E217)</f>
        <v>75</v>
      </c>
      <c r="V217" s="31">
        <f t="shared" si="262"/>
        <v>76298676</v>
      </c>
      <c r="W217" s="51">
        <f>U217-'Non Residential-Finish&amp; Imp'!U204</f>
        <v>19</v>
      </c>
      <c r="X217" s="52">
        <f>W217/'Non Residential-Finish&amp; Imp'!U204</f>
        <v>0.3392857143</v>
      </c>
      <c r="Y217" s="53">
        <f>V217-'Non Residential-Finish&amp; Imp'!V204</f>
        <v>42069830</v>
      </c>
      <c r="Z217" s="52">
        <f>Y217/'Non Residential-Finish&amp; Imp'!V204</f>
        <v>1.229075324</v>
      </c>
      <c r="AA217" s="53">
        <f t="shared" si="259"/>
        <v>-179582376.5</v>
      </c>
      <c r="AB217" s="38"/>
      <c r="AC217" s="38"/>
      <c r="AD217" s="38"/>
      <c r="AE217" s="38"/>
      <c r="AF217" s="38"/>
      <c r="AG217" s="38"/>
      <c r="AH217" s="38"/>
      <c r="AI217" s="38"/>
      <c r="AJ217" s="38"/>
      <c r="AK217" s="38"/>
      <c r="AL217" s="38"/>
      <c r="AM217" s="38"/>
      <c r="AN217" s="38"/>
      <c r="AO217" s="38"/>
      <c r="AP217" s="38"/>
      <c r="AQ217" s="38"/>
    </row>
    <row r="218" ht="12.75" customHeight="1">
      <c r="A218" s="15" t="s">
        <v>32</v>
      </c>
      <c r="B218" s="24">
        <v>2021.0</v>
      </c>
      <c r="C218" s="25">
        <v>0.0</v>
      </c>
      <c r="D218" s="25">
        <v>0.0</v>
      </c>
      <c r="E218" s="25">
        <v>6.0</v>
      </c>
      <c r="F218" s="25">
        <v>1048654.0</v>
      </c>
      <c r="G218" s="25">
        <v>44.0</v>
      </c>
      <c r="H218" s="25">
        <v>2.0663819759999998E7</v>
      </c>
      <c r="I218" s="25">
        <v>18.0</v>
      </c>
      <c r="J218" s="25">
        <v>6950608.0</v>
      </c>
      <c r="K218" s="25">
        <v>0.0</v>
      </c>
      <c r="L218" s="25">
        <v>0.0</v>
      </c>
      <c r="M218" s="25">
        <v>1.0</v>
      </c>
      <c r="N218" s="25">
        <v>68000.0</v>
      </c>
      <c r="O218" s="25">
        <v>0.0</v>
      </c>
      <c r="P218" s="25">
        <v>0.0</v>
      </c>
      <c r="Q218" s="25">
        <v>2.0</v>
      </c>
      <c r="R218" s="25">
        <v>916370.9</v>
      </c>
      <c r="S218" s="25">
        <v>4.0</v>
      </c>
      <c r="T218" s="25">
        <v>972857.0</v>
      </c>
      <c r="U218" s="30">
        <f t="shared" ref="U218:V218" si="263">SUM(C218+G218+I218+K218+M218+O218+Q218+S218+E218)</f>
        <v>75</v>
      </c>
      <c r="V218" s="31">
        <f t="shared" si="263"/>
        <v>30620309.66</v>
      </c>
      <c r="W218" s="51">
        <f>U218-'Non Residential-Finish&amp; Imp'!U205</f>
        <v>16</v>
      </c>
      <c r="X218" s="52">
        <f>W218/'Non Residential-Finish&amp; Imp'!U205</f>
        <v>0.2711864407</v>
      </c>
      <c r="Y218" s="53">
        <f>V218-'Non Residential-Finish&amp; Imp'!V205</f>
        <v>2468884.66</v>
      </c>
      <c r="Z218" s="52">
        <f>Y218/'Non Residential-Finish&amp; Imp'!V205</f>
        <v>0.08770016651</v>
      </c>
      <c r="AA218" s="53">
        <f t="shared" si="259"/>
        <v>-177113491.8</v>
      </c>
      <c r="AB218" s="38"/>
      <c r="AC218" s="38"/>
      <c r="AD218" s="38"/>
      <c r="AE218" s="38"/>
      <c r="AF218" s="38"/>
      <c r="AG218" s="38"/>
      <c r="AH218" s="38"/>
      <c r="AI218" s="38"/>
      <c r="AJ218" s="38"/>
      <c r="AK218" s="38"/>
      <c r="AL218" s="38"/>
      <c r="AM218" s="38"/>
      <c r="AN218" s="38"/>
      <c r="AO218" s="38"/>
      <c r="AP218" s="38"/>
      <c r="AQ218" s="38"/>
    </row>
    <row r="219" ht="12.75" customHeight="1">
      <c r="A219" s="15" t="s">
        <v>25</v>
      </c>
      <c r="B219" s="24">
        <v>2021.0</v>
      </c>
      <c r="C219" s="25">
        <v>0.0</v>
      </c>
      <c r="D219" s="25">
        <v>0.0</v>
      </c>
      <c r="E219" s="25">
        <v>5.0</v>
      </c>
      <c r="F219" s="25">
        <v>4905000.0</v>
      </c>
      <c r="G219" s="25">
        <v>55.0</v>
      </c>
      <c r="H219" s="25">
        <v>2.7756554E7</v>
      </c>
      <c r="I219" s="25">
        <v>11.0</v>
      </c>
      <c r="J219" s="25">
        <v>4850906.0</v>
      </c>
      <c r="K219" s="25">
        <v>0.0</v>
      </c>
      <c r="L219" s="25">
        <v>0.0</v>
      </c>
      <c r="M219" s="25">
        <v>2.0</v>
      </c>
      <c r="N219" s="25">
        <v>52820.0</v>
      </c>
      <c r="O219" s="25">
        <v>0.0</v>
      </c>
      <c r="P219" s="25">
        <v>0.0</v>
      </c>
      <c r="Q219" s="25">
        <v>0.0</v>
      </c>
      <c r="R219" s="25">
        <v>0.0</v>
      </c>
      <c r="S219" s="25">
        <v>4.0</v>
      </c>
      <c r="T219" s="25">
        <v>883000.0</v>
      </c>
      <c r="U219" s="30">
        <f t="shared" ref="U219:V219" si="264">SUM(C219+G219+I219+K219+M219+O219+Q219+S219+E219)</f>
        <v>77</v>
      </c>
      <c r="V219" s="31">
        <f t="shared" si="264"/>
        <v>38448280</v>
      </c>
      <c r="W219" s="51">
        <f>U219-'Non Residential-Finish&amp; Imp'!U206</f>
        <v>17</v>
      </c>
      <c r="X219" s="52">
        <f>W219/'Non Residential-Finish&amp; Imp'!U206</f>
        <v>0.2833333333</v>
      </c>
      <c r="Y219" s="53">
        <f>V219-'Non Residential-Finish&amp; Imp'!V206</f>
        <v>11289803.94</v>
      </c>
      <c r="Z219" s="52">
        <f>Y219/'Non Residential-Finish&amp; Imp'!V206</f>
        <v>0.4157009368</v>
      </c>
      <c r="AA219" s="53">
        <f t="shared" si="259"/>
        <v>-165823687.9</v>
      </c>
      <c r="AB219" s="38"/>
      <c r="AC219" s="38"/>
      <c r="AD219" s="38"/>
      <c r="AE219" s="38"/>
      <c r="AF219" s="38"/>
      <c r="AG219" s="38"/>
      <c r="AH219" s="38"/>
      <c r="AI219" s="38"/>
      <c r="AJ219" s="38"/>
      <c r="AK219" s="38"/>
      <c r="AL219" s="38"/>
      <c r="AM219" s="38"/>
      <c r="AN219" s="38"/>
      <c r="AO219" s="38"/>
      <c r="AP219" s="38"/>
      <c r="AQ219" s="38"/>
    </row>
    <row r="220" ht="12.75" customHeight="1">
      <c r="A220" s="15" t="s">
        <v>26</v>
      </c>
      <c r="B220" s="24">
        <v>2021.0</v>
      </c>
      <c r="C220" s="25">
        <v>0.0</v>
      </c>
      <c r="D220" s="25">
        <v>0.0</v>
      </c>
      <c r="E220" s="25">
        <v>1.0</v>
      </c>
      <c r="F220" s="25">
        <v>44800.0</v>
      </c>
      <c r="G220" s="25">
        <v>40.0</v>
      </c>
      <c r="H220" s="25">
        <v>1.7024338E7</v>
      </c>
      <c r="I220" s="25">
        <v>6.0</v>
      </c>
      <c r="J220" s="25">
        <v>4282905.0</v>
      </c>
      <c r="K220" s="25">
        <v>0.0</v>
      </c>
      <c r="L220" s="25">
        <v>0.0</v>
      </c>
      <c r="M220" s="25">
        <v>2.0</v>
      </c>
      <c r="N220" s="25">
        <v>918680.0</v>
      </c>
      <c r="O220" s="25">
        <v>0.0</v>
      </c>
      <c r="P220" s="25">
        <v>0.0</v>
      </c>
      <c r="Q220" s="25">
        <v>0.0</v>
      </c>
      <c r="R220" s="25">
        <v>0.0</v>
      </c>
      <c r="S220" s="25">
        <v>12.0</v>
      </c>
      <c r="T220" s="25">
        <v>5377064.0</v>
      </c>
      <c r="U220" s="30">
        <f t="shared" ref="U220:V220" si="265">SUM(C220+G220+I220+K220+M220+O220+Q220+S220+E220)</f>
        <v>61</v>
      </c>
      <c r="V220" s="31">
        <f t="shared" si="265"/>
        <v>27647787</v>
      </c>
      <c r="W220" s="51">
        <f>U220-'Non Residential-Finish&amp; Imp'!U207</f>
        <v>-5</v>
      </c>
      <c r="X220" s="52">
        <f>W220/'Non Residential-Finish&amp; Imp'!U207</f>
        <v>-0.07575757576</v>
      </c>
      <c r="Y220" s="53">
        <f>V220-'Non Residential-Finish&amp; Imp'!V207</f>
        <v>6223071.3</v>
      </c>
      <c r="Z220" s="52">
        <f>Y220/'Non Residential-Finish&amp; Imp'!V207</f>
        <v>0.290462258</v>
      </c>
      <c r="AA220" s="53">
        <f t="shared" si="259"/>
        <v>-159600616.6</v>
      </c>
      <c r="AB220" s="38"/>
      <c r="AC220" s="38"/>
      <c r="AD220" s="38"/>
      <c r="AE220" s="38"/>
      <c r="AF220" s="38"/>
      <c r="AG220" s="38"/>
      <c r="AH220" s="38"/>
      <c r="AI220" s="38"/>
      <c r="AJ220" s="38"/>
      <c r="AK220" s="38"/>
      <c r="AL220" s="38"/>
      <c r="AM220" s="38"/>
      <c r="AN220" s="38"/>
      <c r="AO220" s="38"/>
      <c r="AP220" s="38"/>
      <c r="AQ220" s="38"/>
    </row>
    <row r="221" ht="12.75" customHeight="1">
      <c r="A221" s="15" t="s">
        <v>27</v>
      </c>
      <c r="B221" s="24">
        <v>2021.0</v>
      </c>
      <c r="C221" s="25">
        <v>1.0</v>
      </c>
      <c r="D221" s="25">
        <v>50000.0</v>
      </c>
      <c r="E221" s="25">
        <v>2.0</v>
      </c>
      <c r="F221" s="25">
        <v>77883.0</v>
      </c>
      <c r="G221" s="25">
        <v>57.0</v>
      </c>
      <c r="H221" s="25">
        <v>4.130834E7</v>
      </c>
      <c r="I221" s="25">
        <v>13.0</v>
      </c>
      <c r="J221" s="25">
        <v>1593000.0</v>
      </c>
      <c r="K221" s="25">
        <v>0.0</v>
      </c>
      <c r="L221" s="25">
        <v>0.0</v>
      </c>
      <c r="M221" s="25">
        <v>2.0</v>
      </c>
      <c r="N221" s="25">
        <v>472374.0</v>
      </c>
      <c r="O221" s="25">
        <v>0.0</v>
      </c>
      <c r="P221" s="25">
        <v>0.0</v>
      </c>
      <c r="Q221" s="25">
        <v>0.0</v>
      </c>
      <c r="R221" s="25">
        <v>0.0</v>
      </c>
      <c r="S221" s="25">
        <v>5.0</v>
      </c>
      <c r="T221" s="25">
        <v>377115.0</v>
      </c>
      <c r="U221" s="30">
        <f t="shared" ref="U221:V221" si="266">SUM(C221+G221+I221+K221+M221+O221+Q221+S221+E221)</f>
        <v>80</v>
      </c>
      <c r="V221" s="31">
        <f t="shared" si="266"/>
        <v>43878712</v>
      </c>
      <c r="W221" s="51">
        <f>U221-'Non Residential-Finish&amp; Imp'!U208</f>
        <v>26</v>
      </c>
      <c r="X221" s="52">
        <f>W221/'Non Residential-Finish&amp; Imp'!U208</f>
        <v>0.4814814815</v>
      </c>
      <c r="Y221" s="53">
        <f>V221-'Non Residential-Finish&amp; Imp'!V208</f>
        <v>-15994509</v>
      </c>
      <c r="Z221" s="52">
        <f>Y221/'Non Residential-Finish&amp; Imp'!V208</f>
        <v>-0.2671396115</v>
      </c>
      <c r="AA221" s="53">
        <f t="shared" si="259"/>
        <v>-175595125.6</v>
      </c>
      <c r="AB221" s="38"/>
      <c r="AC221" s="38"/>
      <c r="AD221" s="38"/>
      <c r="AE221" s="38"/>
      <c r="AF221" s="38"/>
      <c r="AG221" s="38"/>
      <c r="AH221" s="38"/>
      <c r="AI221" s="38"/>
      <c r="AJ221" s="38"/>
      <c r="AK221" s="38"/>
      <c r="AL221" s="38"/>
      <c r="AM221" s="38"/>
      <c r="AN221" s="38"/>
      <c r="AO221" s="38"/>
      <c r="AP221" s="38"/>
      <c r="AQ221" s="38"/>
    </row>
    <row r="222" ht="12.75" customHeight="1">
      <c r="A222" s="15" t="s">
        <v>28</v>
      </c>
      <c r="B222" s="24">
        <v>2021.0</v>
      </c>
      <c r="C222" s="25">
        <v>0.0</v>
      </c>
      <c r="D222" s="25">
        <v>0.0</v>
      </c>
      <c r="E222" s="25">
        <v>4.0</v>
      </c>
      <c r="F222" s="25">
        <v>140000.0</v>
      </c>
      <c r="G222" s="25">
        <v>60.0</v>
      </c>
      <c r="H222" s="25">
        <v>1.5837753629999999E7</v>
      </c>
      <c r="I222" s="25">
        <v>3.0</v>
      </c>
      <c r="J222" s="25">
        <v>1200565.0</v>
      </c>
      <c r="K222" s="25">
        <v>0.0</v>
      </c>
      <c r="L222" s="25">
        <v>0.0</v>
      </c>
      <c r="M222" s="25">
        <v>0.0</v>
      </c>
      <c r="N222" s="25">
        <v>0.0</v>
      </c>
      <c r="O222" s="25">
        <v>0.0</v>
      </c>
      <c r="P222" s="25">
        <v>0.0</v>
      </c>
      <c r="Q222" s="25">
        <v>0.0</v>
      </c>
      <c r="R222" s="25">
        <v>0.0</v>
      </c>
      <c r="S222" s="25">
        <v>8.0</v>
      </c>
      <c r="T222" s="25">
        <v>816500.0</v>
      </c>
      <c r="U222" s="30">
        <f t="shared" ref="U222:V222" si="267">SUM(C222+G222+I222+K222+M222+O222+Q222+S222+E222)</f>
        <v>75</v>
      </c>
      <c r="V222" s="31">
        <f t="shared" si="267"/>
        <v>17994818.63</v>
      </c>
      <c r="W222" s="51">
        <f>U222-'Non Residential-Finish&amp; Imp'!U209</f>
        <v>17</v>
      </c>
      <c r="X222" s="52">
        <f>W222/'Non Residential-Finish&amp; Imp'!U209</f>
        <v>0.2931034483</v>
      </c>
      <c r="Y222" s="53">
        <f>V222-'Non Residential-Finish&amp; Imp'!V209</f>
        <v>-12895683.37</v>
      </c>
      <c r="Z222" s="52">
        <f>Y222/'Non Residential-Finish&amp; Imp'!V209</f>
        <v>-0.417464351</v>
      </c>
      <c r="AA222" s="53">
        <f t="shared" si="259"/>
        <v>-188490809</v>
      </c>
      <c r="AB222" s="38"/>
      <c r="AC222" s="38"/>
      <c r="AD222" s="38"/>
      <c r="AE222" s="38"/>
      <c r="AF222" s="38"/>
      <c r="AG222" s="38"/>
      <c r="AH222" s="38"/>
      <c r="AI222" s="38"/>
      <c r="AJ222" s="38"/>
      <c r="AK222" s="38"/>
      <c r="AL222" s="38"/>
      <c r="AM222" s="38"/>
      <c r="AN222" s="38"/>
      <c r="AO222" s="38"/>
      <c r="AP222" s="38"/>
      <c r="AQ222" s="38"/>
    </row>
    <row r="223" ht="12.75" customHeight="1">
      <c r="A223" s="15" t="s">
        <v>29</v>
      </c>
      <c r="B223" s="24">
        <v>2021.0</v>
      </c>
      <c r="C223" s="25">
        <v>1.0</v>
      </c>
      <c r="D223" s="25">
        <v>100000.0</v>
      </c>
      <c r="E223" s="25">
        <v>2.0</v>
      </c>
      <c r="F223" s="25">
        <v>1201000.0</v>
      </c>
      <c r="G223" s="25">
        <v>45.0</v>
      </c>
      <c r="H223" s="25">
        <v>2.6881911E7</v>
      </c>
      <c r="I223" s="25">
        <v>13.0</v>
      </c>
      <c r="J223" s="25">
        <v>3489630.0</v>
      </c>
      <c r="K223" s="25">
        <v>0.0</v>
      </c>
      <c r="L223" s="25">
        <v>0.0</v>
      </c>
      <c r="M223" s="25">
        <v>0.0</v>
      </c>
      <c r="N223" s="25">
        <v>0.0</v>
      </c>
      <c r="O223" s="25">
        <v>0.0</v>
      </c>
      <c r="P223" s="25">
        <v>0.0</v>
      </c>
      <c r="Q223" s="25">
        <v>0.0</v>
      </c>
      <c r="R223" s="25">
        <v>0.0</v>
      </c>
      <c r="S223" s="25">
        <v>7.0</v>
      </c>
      <c r="T223" s="25">
        <v>6716863.0</v>
      </c>
      <c r="U223" s="30">
        <f t="shared" ref="U223:V223" si="268">SUM(C223+G223+I223+K223+M223+O223+Q223+S223+E223)</f>
        <v>68</v>
      </c>
      <c r="V223" s="31">
        <f t="shared" si="268"/>
        <v>38389404</v>
      </c>
      <c r="W223" s="51">
        <f>U223-'Non Residential-Finish&amp; Imp'!U210</f>
        <v>10</v>
      </c>
      <c r="X223" s="52">
        <f>W223/'Non Residential-Finish&amp; Imp'!U210</f>
        <v>0.1724137931</v>
      </c>
      <c r="Y223" s="53">
        <f>V223-'Non Residential-Finish&amp; Imp'!V210</f>
        <v>-43656295</v>
      </c>
      <c r="Z223" s="52">
        <f>Y223/'Non Residential-Finish&amp; Imp'!V210</f>
        <v>-0.532097301</v>
      </c>
      <c r="AA223" s="53">
        <f t="shared" si="259"/>
        <v>-232147104</v>
      </c>
      <c r="AB223" s="38"/>
      <c r="AC223" s="38"/>
      <c r="AD223" s="38"/>
      <c r="AE223" s="38"/>
      <c r="AF223" s="38"/>
      <c r="AG223" s="38"/>
      <c r="AH223" s="38"/>
      <c r="AI223" s="38"/>
      <c r="AJ223" s="38"/>
      <c r="AK223" s="38"/>
      <c r="AL223" s="38"/>
      <c r="AM223" s="38"/>
      <c r="AN223" s="38"/>
      <c r="AO223" s="38"/>
      <c r="AP223" s="38"/>
      <c r="AQ223" s="38"/>
    </row>
    <row r="224" ht="12.75" customHeight="1">
      <c r="A224" s="15" t="s">
        <v>30</v>
      </c>
      <c r="B224" s="24">
        <v>2021.0</v>
      </c>
      <c r="C224" s="25">
        <v>1.0</v>
      </c>
      <c r="D224" s="25">
        <v>158688.0</v>
      </c>
      <c r="E224" s="25">
        <v>4.0</v>
      </c>
      <c r="F224" s="25">
        <v>1208000.0</v>
      </c>
      <c r="G224" s="25">
        <v>41.0</v>
      </c>
      <c r="H224" s="25">
        <v>1.3631184E7</v>
      </c>
      <c r="I224" s="25">
        <v>5.0</v>
      </c>
      <c r="J224" s="25">
        <v>502424.0</v>
      </c>
      <c r="K224" s="25">
        <v>0.0</v>
      </c>
      <c r="L224" s="25">
        <v>0.0</v>
      </c>
      <c r="M224" s="25">
        <v>1.0</v>
      </c>
      <c r="N224" s="25">
        <v>100000.0</v>
      </c>
      <c r="O224" s="25">
        <v>0.0</v>
      </c>
      <c r="P224" s="25">
        <v>0.0</v>
      </c>
      <c r="Q224" s="25">
        <v>1.0</v>
      </c>
      <c r="R224" s="25">
        <v>0.0</v>
      </c>
      <c r="S224" s="25">
        <v>6.0</v>
      </c>
      <c r="T224" s="25">
        <v>2412378.0</v>
      </c>
      <c r="U224" s="30">
        <f t="shared" ref="U224:V224" si="269">SUM(C224+G224+I224+K224+M224+O224+Q224+S224+E224)</f>
        <v>59</v>
      </c>
      <c r="V224" s="31">
        <f t="shared" si="269"/>
        <v>18012674</v>
      </c>
      <c r="W224" s="51">
        <f>U224-'Non Residential-Finish&amp; Imp'!U211</f>
        <v>21</v>
      </c>
      <c r="X224" s="52">
        <f>W224/'Non Residential-Finish&amp; Imp'!U211</f>
        <v>0.5526315789</v>
      </c>
      <c r="Y224" s="53">
        <f>V224-'Non Residential-Finish&amp; Imp'!V211</f>
        <v>-13870225.5</v>
      </c>
      <c r="Z224" s="52">
        <f>Y224/'Non Residential-Finish&amp; Imp'!V211</f>
        <v>-0.4350365154</v>
      </c>
      <c r="AA224" s="53">
        <f t="shared" si="259"/>
        <v>-246017329.5</v>
      </c>
      <c r="AB224" s="38"/>
      <c r="AC224" s="38"/>
      <c r="AD224" s="38"/>
      <c r="AE224" s="38"/>
      <c r="AF224" s="38"/>
      <c r="AG224" s="38"/>
      <c r="AH224" s="38"/>
      <c r="AI224" s="38"/>
      <c r="AJ224" s="38"/>
      <c r="AK224" s="38"/>
      <c r="AL224" s="38"/>
      <c r="AM224" s="38"/>
      <c r="AN224" s="38"/>
      <c r="AO224" s="38"/>
      <c r="AP224" s="38"/>
      <c r="AQ224" s="38"/>
    </row>
    <row r="225" ht="12.75" customHeight="1">
      <c r="A225" s="23" t="s">
        <v>31</v>
      </c>
      <c r="B225" s="40">
        <v>2021.0</v>
      </c>
      <c r="C225" s="83">
        <f t="shared" ref="C225:V225" si="270">SUM(C213:C224)</f>
        <v>7</v>
      </c>
      <c r="D225" s="42">
        <f t="shared" si="270"/>
        <v>1047424</v>
      </c>
      <c r="E225" s="83">
        <f t="shared" si="270"/>
        <v>46</v>
      </c>
      <c r="F225" s="42">
        <f t="shared" si="270"/>
        <v>9860637</v>
      </c>
      <c r="G225" s="83">
        <f t="shared" si="270"/>
        <v>562</v>
      </c>
      <c r="H225" s="42">
        <f t="shared" si="270"/>
        <v>286566511.4</v>
      </c>
      <c r="I225" s="83">
        <f t="shared" si="270"/>
        <v>127</v>
      </c>
      <c r="J225" s="42">
        <f t="shared" si="270"/>
        <v>71301491.92</v>
      </c>
      <c r="K225" s="83">
        <f t="shared" si="270"/>
        <v>0</v>
      </c>
      <c r="L225" s="42">
        <f t="shared" si="270"/>
        <v>0</v>
      </c>
      <c r="M225" s="83">
        <f t="shared" si="270"/>
        <v>15</v>
      </c>
      <c r="N225" s="42">
        <f t="shared" si="270"/>
        <v>3461620</v>
      </c>
      <c r="O225" s="83">
        <f t="shared" si="270"/>
        <v>0</v>
      </c>
      <c r="P225" s="42">
        <f t="shared" si="270"/>
        <v>0</v>
      </c>
      <c r="Q225" s="83">
        <f t="shared" si="270"/>
        <v>3</v>
      </c>
      <c r="R225" s="42">
        <f t="shared" si="270"/>
        <v>916370.9</v>
      </c>
      <c r="S225" s="83">
        <f t="shared" si="270"/>
        <v>75</v>
      </c>
      <c r="T225" s="45">
        <f t="shared" si="270"/>
        <v>28727202</v>
      </c>
      <c r="U225" s="170">
        <f t="shared" si="270"/>
        <v>835</v>
      </c>
      <c r="V225" s="47">
        <f t="shared" si="270"/>
        <v>401881257.2</v>
      </c>
      <c r="W225" s="54">
        <f>U225-'Non Residential-Finish&amp; Imp'!U212</f>
        <v>109</v>
      </c>
      <c r="X225" s="55">
        <f>W225/'Non Residential-Finish&amp; Imp'!U212</f>
        <v>0.150137741</v>
      </c>
      <c r="Y225" s="56">
        <f>V225-'Non Residential-Finish&amp; Imp'!V212</f>
        <v>-246017329.5</v>
      </c>
      <c r="Z225" s="55">
        <f>Y225/'Non Residential-Finish&amp; Imp'!V212</f>
        <v>-0.3797157989</v>
      </c>
      <c r="AA225" s="56">
        <f t="shared" ref="AA225:AA226" si="272">Y225</f>
        <v>-246017329.5</v>
      </c>
      <c r="AB225" s="38"/>
      <c r="AC225" s="38"/>
      <c r="AD225" s="38"/>
      <c r="AE225" s="38"/>
      <c r="AF225" s="38"/>
      <c r="AG225" s="38"/>
      <c r="AH225" s="38"/>
      <c r="AI225" s="38"/>
      <c r="AJ225" s="38"/>
      <c r="AK225" s="38"/>
      <c r="AL225" s="38"/>
      <c r="AM225" s="38"/>
      <c r="AN225" s="38"/>
      <c r="AO225" s="38"/>
      <c r="AP225" s="38"/>
      <c r="AQ225" s="38"/>
    </row>
    <row r="226" ht="12.75" customHeight="1">
      <c r="A226" s="15" t="s">
        <v>19</v>
      </c>
      <c r="B226" s="24">
        <v>2022.0</v>
      </c>
      <c r="C226" s="25">
        <v>0.0</v>
      </c>
      <c r="D226" s="25">
        <v>0.0</v>
      </c>
      <c r="E226" s="25">
        <v>5.0</v>
      </c>
      <c r="F226" s="25">
        <v>3.0752856E7</v>
      </c>
      <c r="G226" s="25">
        <v>40.0</v>
      </c>
      <c r="H226" s="25">
        <v>1.4855516E7</v>
      </c>
      <c r="I226" s="25">
        <v>9.0</v>
      </c>
      <c r="J226" s="25">
        <v>2472833.0</v>
      </c>
      <c r="K226" s="25">
        <v>0.0</v>
      </c>
      <c r="L226" s="25">
        <v>0.0</v>
      </c>
      <c r="M226" s="25">
        <v>2.0</v>
      </c>
      <c r="N226" s="25">
        <v>107550.0</v>
      </c>
      <c r="O226" s="25">
        <v>0.0</v>
      </c>
      <c r="P226" s="25">
        <v>0.0</v>
      </c>
      <c r="Q226" s="25">
        <v>0.0</v>
      </c>
      <c r="R226" s="25">
        <v>0.0</v>
      </c>
      <c r="S226" s="25">
        <v>5.0</v>
      </c>
      <c r="T226" s="25">
        <v>1320000.0</v>
      </c>
      <c r="U226" s="30">
        <f t="shared" ref="U226:V226" si="271">SUM(C226+G226+I226+K226+M226+O226+Q226+S226+E226)</f>
        <v>61</v>
      </c>
      <c r="V226" s="31">
        <f t="shared" si="271"/>
        <v>49508755</v>
      </c>
      <c r="W226" s="51">
        <f>U226-'Non Residential-Finish&amp; Imp'!U213</f>
        <v>10</v>
      </c>
      <c r="X226" s="52">
        <f>W226/'Non Residential-Finish&amp; Imp'!U213</f>
        <v>0.1960784314</v>
      </c>
      <c r="Y226" s="53">
        <f>V226-'Non Residential-Finish&amp; Imp'!V213</f>
        <v>33821122</v>
      </c>
      <c r="Z226" s="52">
        <f>Y226/'Non Residential-Finish&amp; Imp'!V213</f>
        <v>2.155909818</v>
      </c>
      <c r="AA226" s="53">
        <f t="shared" si="272"/>
        <v>33821122</v>
      </c>
      <c r="AB226" s="38"/>
      <c r="AC226" s="37">
        <f t="array" ref="AC226:AN227">TRANSPOSE(U226:V237)</f>
        <v>61</v>
      </c>
      <c r="AD226" s="37">
        <v>50.0</v>
      </c>
      <c r="AE226" s="37">
        <v>62.0</v>
      </c>
      <c r="AF226" s="37">
        <v>93.0</v>
      </c>
      <c r="AG226" s="37">
        <v>73.0</v>
      </c>
      <c r="AH226" s="37">
        <v>74.0</v>
      </c>
      <c r="AI226" s="37">
        <v>57.0</v>
      </c>
      <c r="AJ226" s="37">
        <v>42.0</v>
      </c>
      <c r="AK226" s="37">
        <v>68.0</v>
      </c>
      <c r="AL226" s="37">
        <v>68.0</v>
      </c>
      <c r="AM226" s="37">
        <v>69.0</v>
      </c>
      <c r="AN226" s="37">
        <v>56.0</v>
      </c>
      <c r="AO226" s="38"/>
      <c r="AP226" s="38"/>
      <c r="AQ226" s="38"/>
    </row>
    <row r="227" ht="12.75" customHeight="1">
      <c r="A227" s="15" t="s">
        <v>20</v>
      </c>
      <c r="B227" s="24">
        <v>2022.0</v>
      </c>
      <c r="C227" s="25">
        <v>0.0</v>
      </c>
      <c r="D227" s="25">
        <v>0.0</v>
      </c>
      <c r="E227" s="25">
        <v>4.0</v>
      </c>
      <c r="F227" s="25">
        <v>1998500.0</v>
      </c>
      <c r="G227" s="25">
        <v>36.0</v>
      </c>
      <c r="H227" s="25">
        <v>1.5221528E7</v>
      </c>
      <c r="I227" s="25">
        <v>7.0</v>
      </c>
      <c r="J227" s="25">
        <v>3413145.0</v>
      </c>
      <c r="K227" s="25">
        <v>1.0</v>
      </c>
      <c r="L227" s="25">
        <v>10000.0</v>
      </c>
      <c r="M227" s="25">
        <v>2.0</v>
      </c>
      <c r="N227" s="25">
        <v>74350.0</v>
      </c>
      <c r="O227" s="25">
        <v>0.0</v>
      </c>
      <c r="P227" s="25">
        <v>0.0</v>
      </c>
      <c r="Q227" s="25">
        <v>0.0</v>
      </c>
      <c r="R227" s="25">
        <v>0.0</v>
      </c>
      <c r="S227" s="25">
        <v>0.0</v>
      </c>
      <c r="T227" s="25">
        <v>0.0</v>
      </c>
      <c r="U227" s="30">
        <f t="shared" ref="U227:V227" si="273">SUM(C227+G227+I227+K227+M227+O227+Q227+S227+E227)</f>
        <v>50</v>
      </c>
      <c r="V227" s="31">
        <f t="shared" si="273"/>
        <v>20717523</v>
      </c>
      <c r="W227" s="51">
        <f>U227-'Non Residential-Finish&amp; Imp'!U214</f>
        <v>-5</v>
      </c>
      <c r="X227" s="52">
        <f>W227/'Non Residential-Finish&amp; Imp'!U214</f>
        <v>-0.09090909091</v>
      </c>
      <c r="Y227" s="53">
        <f>V227-'Non Residential-Finish&amp; Imp'!V214</f>
        <v>-227621.42</v>
      </c>
      <c r="Z227" s="52">
        <f>Y227/'Non Residential-Finish&amp; Imp'!V214</f>
        <v>-0.01086750301</v>
      </c>
      <c r="AA227" s="53">
        <f t="shared" ref="AA227:AA237" si="275">AA226+Y227</f>
        <v>33593500.58</v>
      </c>
      <c r="AB227" s="38"/>
      <c r="AC227" s="37">
        <v>4.9508755E7</v>
      </c>
      <c r="AD227" s="37">
        <v>2.0717523E7</v>
      </c>
      <c r="AE227" s="37">
        <v>2.497076885E7</v>
      </c>
      <c r="AF227" s="37">
        <v>4.4959713E7</v>
      </c>
      <c r="AG227" s="37">
        <v>3.19497572E7</v>
      </c>
      <c r="AH227" s="37">
        <v>3.4083733E7</v>
      </c>
      <c r="AI227" s="37">
        <v>3.9385931E7</v>
      </c>
      <c r="AJ227" s="37">
        <v>1.1252609E7</v>
      </c>
      <c r="AK227" s="37">
        <v>3.636244586E7</v>
      </c>
      <c r="AL227" s="37">
        <v>4.53123898E7</v>
      </c>
      <c r="AM227" s="37">
        <v>3.4448467E7</v>
      </c>
      <c r="AN227" s="37">
        <v>7.7734274E7</v>
      </c>
      <c r="AO227" s="38"/>
      <c r="AP227" s="38"/>
      <c r="AQ227" s="38"/>
    </row>
    <row r="228" ht="12.75" customHeight="1">
      <c r="A228" s="15" t="s">
        <v>21</v>
      </c>
      <c r="B228" s="24">
        <v>2022.0</v>
      </c>
      <c r="C228" s="25">
        <v>2.0</v>
      </c>
      <c r="D228" s="25">
        <v>125027.35</v>
      </c>
      <c r="E228" s="25">
        <v>4.0</v>
      </c>
      <c r="F228" s="25">
        <v>1944420.0</v>
      </c>
      <c r="G228" s="25">
        <v>36.0</v>
      </c>
      <c r="H228" s="25">
        <v>1.5221528E7</v>
      </c>
      <c r="I228" s="25">
        <v>14.0</v>
      </c>
      <c r="J228" s="25">
        <v>7223493.5</v>
      </c>
      <c r="K228" s="25">
        <v>0.0</v>
      </c>
      <c r="L228" s="25">
        <v>0.0</v>
      </c>
      <c r="M228" s="25">
        <v>0.0</v>
      </c>
      <c r="N228" s="25">
        <v>0.0</v>
      </c>
      <c r="O228" s="25">
        <v>0.0</v>
      </c>
      <c r="P228" s="25">
        <v>0.0</v>
      </c>
      <c r="Q228" s="25">
        <v>0.0</v>
      </c>
      <c r="R228" s="25">
        <v>0.0</v>
      </c>
      <c r="S228" s="25">
        <v>6.0</v>
      </c>
      <c r="T228" s="25">
        <v>456300.0</v>
      </c>
      <c r="U228" s="30">
        <f t="shared" ref="U228:V228" si="274">SUM(C228+G228+I228+K228+M228+O228+Q228+S228+E228)</f>
        <v>62</v>
      </c>
      <c r="V228" s="31">
        <f t="shared" si="274"/>
        <v>24970768.85</v>
      </c>
      <c r="W228" s="51">
        <f>U228-'Non Residential-Finish&amp; Imp'!U215</f>
        <v>-13</v>
      </c>
      <c r="X228" s="52">
        <f>W228/'Non Residential-Finish&amp; Imp'!U215</f>
        <v>-0.1733333333</v>
      </c>
      <c r="Y228" s="53">
        <f>V228-'Non Residential-Finish&amp; Imp'!V215</f>
        <v>-6565180.65</v>
      </c>
      <c r="Z228" s="52">
        <f>Y228/'Non Residential-Finish&amp; Imp'!V215</f>
        <v>-0.2081808461</v>
      </c>
      <c r="AA228" s="53">
        <f t="shared" si="275"/>
        <v>27028319.93</v>
      </c>
      <c r="AB228" s="38"/>
      <c r="AC228" s="57">
        <f t="shared" ref="AC228:AN228" si="276">AC227/$AC$125</f>
        <v>49.508755</v>
      </c>
      <c r="AD228" s="57">
        <f t="shared" si="276"/>
        <v>20.717523</v>
      </c>
      <c r="AE228" s="57">
        <f t="shared" si="276"/>
        <v>24.97076885</v>
      </c>
      <c r="AF228" s="57">
        <f t="shared" si="276"/>
        <v>44.959713</v>
      </c>
      <c r="AG228" s="57">
        <f t="shared" si="276"/>
        <v>31.9497572</v>
      </c>
      <c r="AH228" s="57">
        <f t="shared" si="276"/>
        <v>34.083733</v>
      </c>
      <c r="AI228" s="57">
        <f t="shared" si="276"/>
        <v>39.385931</v>
      </c>
      <c r="AJ228" s="57">
        <f t="shared" si="276"/>
        <v>11.252609</v>
      </c>
      <c r="AK228" s="57">
        <f t="shared" si="276"/>
        <v>36.36244586</v>
      </c>
      <c r="AL228" s="57">
        <f t="shared" si="276"/>
        <v>45.3123898</v>
      </c>
      <c r="AM228" s="57">
        <f t="shared" si="276"/>
        <v>34.448467</v>
      </c>
      <c r="AN228" s="57">
        <f t="shared" si="276"/>
        <v>77.734274</v>
      </c>
      <c r="AO228" s="38"/>
      <c r="AP228" s="38"/>
      <c r="AQ228" s="38"/>
    </row>
    <row r="229" ht="12.75" customHeight="1">
      <c r="A229" s="15" t="s">
        <v>22</v>
      </c>
      <c r="B229" s="24">
        <v>2022.0</v>
      </c>
      <c r="C229" s="25">
        <v>0.0</v>
      </c>
      <c r="D229" s="25">
        <v>0.0</v>
      </c>
      <c r="E229" s="25">
        <v>4.0</v>
      </c>
      <c r="F229" s="25">
        <v>3156000.0</v>
      </c>
      <c r="G229" s="25">
        <v>69.0</v>
      </c>
      <c r="H229" s="25">
        <v>2.7339071E7</v>
      </c>
      <c r="I229" s="25">
        <v>14.0</v>
      </c>
      <c r="J229" s="25">
        <v>1.3968157E7</v>
      </c>
      <c r="K229" s="25">
        <v>0.0</v>
      </c>
      <c r="L229" s="25">
        <v>0.0</v>
      </c>
      <c r="M229" s="25">
        <v>1.0</v>
      </c>
      <c r="N229" s="25">
        <v>12180.0</v>
      </c>
      <c r="O229" s="25">
        <v>0.0</v>
      </c>
      <c r="P229" s="25">
        <v>0.0</v>
      </c>
      <c r="Q229" s="25">
        <v>0.0</v>
      </c>
      <c r="R229" s="25">
        <v>0.0</v>
      </c>
      <c r="S229" s="25">
        <v>5.0</v>
      </c>
      <c r="T229" s="25">
        <v>484305.0</v>
      </c>
      <c r="U229" s="30">
        <f t="shared" ref="U229:V229" si="277">SUM(C229+G229+I229+K229+M229+O229+Q229+S229+E229)</f>
        <v>93</v>
      </c>
      <c r="V229" s="31">
        <f t="shared" si="277"/>
        <v>44959713</v>
      </c>
      <c r="W229" s="51">
        <f>U229-'Non Residential-Finish&amp; Imp'!U216</f>
        <v>9</v>
      </c>
      <c r="X229" s="52">
        <f>W229/'Non Residential-Finish&amp; Imp'!U216</f>
        <v>0.1071428571</v>
      </c>
      <c r="Y229" s="53">
        <f>V229-'Non Residential-Finish&amp; Imp'!V216</f>
        <v>2537844.01</v>
      </c>
      <c r="Z229" s="52">
        <f>Y229/'Non Residential-Finish&amp; Imp'!V216</f>
        <v>0.05982395567</v>
      </c>
      <c r="AA229" s="53">
        <f t="shared" si="275"/>
        <v>29566163.94</v>
      </c>
      <c r="AB229" s="38"/>
      <c r="AC229" s="38"/>
      <c r="AD229" s="38"/>
      <c r="AE229" s="38"/>
      <c r="AF229" s="38"/>
      <c r="AG229" s="38"/>
      <c r="AH229" s="38"/>
      <c r="AI229" s="38"/>
      <c r="AJ229" s="38"/>
      <c r="AK229" s="38"/>
      <c r="AL229" s="38"/>
      <c r="AM229" s="38"/>
      <c r="AN229" s="38"/>
      <c r="AO229" s="38"/>
      <c r="AP229" s="38"/>
      <c r="AQ229" s="38"/>
    </row>
    <row r="230" ht="12.75" customHeight="1">
      <c r="A230" s="15" t="s">
        <v>23</v>
      </c>
      <c r="B230" s="24">
        <v>2022.0</v>
      </c>
      <c r="C230" s="25">
        <v>1.0</v>
      </c>
      <c r="D230" s="25">
        <v>13444.2</v>
      </c>
      <c r="E230" s="25">
        <v>3.0</v>
      </c>
      <c r="F230" s="25">
        <v>698700.0</v>
      </c>
      <c r="G230" s="25">
        <v>57.0</v>
      </c>
      <c r="H230" s="25">
        <v>2.7412646E7</v>
      </c>
      <c r="I230" s="25">
        <v>9.0</v>
      </c>
      <c r="J230" s="25">
        <v>3774967.0</v>
      </c>
      <c r="K230" s="25">
        <v>0.0</v>
      </c>
      <c r="L230" s="25">
        <v>0.0</v>
      </c>
      <c r="M230" s="25">
        <v>0.0</v>
      </c>
      <c r="N230" s="25">
        <v>0.0</v>
      </c>
      <c r="O230" s="25">
        <v>0.0</v>
      </c>
      <c r="P230" s="25">
        <v>0.0</v>
      </c>
      <c r="Q230" s="25">
        <v>2.0</v>
      </c>
      <c r="R230" s="25">
        <v>0.0</v>
      </c>
      <c r="S230" s="25">
        <v>1.0</v>
      </c>
      <c r="T230" s="25">
        <v>50000.0</v>
      </c>
      <c r="U230" s="30">
        <f t="shared" ref="U230:V230" si="278">SUM(C230+G230+I230+K230+M230+O230+Q230+S230+E230)</f>
        <v>73</v>
      </c>
      <c r="V230" s="31">
        <f t="shared" si="278"/>
        <v>31949757.2</v>
      </c>
      <c r="W230" s="51">
        <f>U230-'Non Residential-Finish&amp; Imp'!U217</f>
        <v>-2</v>
      </c>
      <c r="X230" s="52">
        <f>W230/'Non Residential-Finish&amp; Imp'!U217</f>
        <v>-0.02666666667</v>
      </c>
      <c r="Y230" s="53">
        <f>V230-'Non Residential-Finish&amp; Imp'!V217</f>
        <v>-44348918.8</v>
      </c>
      <c r="Z230" s="52">
        <f>Y230/'Non Residential-Finish&amp; Imp'!V217</f>
        <v>-0.5812541072</v>
      </c>
      <c r="AA230" s="53">
        <f t="shared" si="275"/>
        <v>-14782754.86</v>
      </c>
      <c r="AB230" s="38"/>
      <c r="AC230" s="38"/>
      <c r="AD230" s="38"/>
      <c r="AE230" s="38"/>
      <c r="AF230" s="38"/>
      <c r="AG230" s="38"/>
      <c r="AH230" s="38"/>
      <c r="AI230" s="38"/>
      <c r="AJ230" s="38"/>
      <c r="AK230" s="38"/>
      <c r="AL230" s="38"/>
      <c r="AM230" s="38"/>
      <c r="AN230" s="38"/>
      <c r="AO230" s="38"/>
      <c r="AP230" s="38"/>
      <c r="AQ230" s="38"/>
    </row>
    <row r="231" ht="12.75" customHeight="1">
      <c r="A231" s="15" t="s">
        <v>32</v>
      </c>
      <c r="B231" s="24">
        <v>2022.0</v>
      </c>
      <c r="C231" s="25">
        <v>0.0</v>
      </c>
      <c r="D231" s="25">
        <v>0.0</v>
      </c>
      <c r="E231" s="25">
        <v>11.0</v>
      </c>
      <c r="F231" s="25">
        <v>1447971.0</v>
      </c>
      <c r="G231" s="25">
        <v>45.0</v>
      </c>
      <c r="H231" s="25">
        <v>1.4116326E7</v>
      </c>
      <c r="I231" s="25">
        <v>13.0</v>
      </c>
      <c r="J231" s="25">
        <v>1.8053979E7</v>
      </c>
      <c r="K231" s="25">
        <v>0.0</v>
      </c>
      <c r="L231" s="25">
        <v>0.0</v>
      </c>
      <c r="M231" s="25">
        <v>1.0</v>
      </c>
      <c r="N231" s="25">
        <v>64457.0</v>
      </c>
      <c r="O231" s="25">
        <v>0.0</v>
      </c>
      <c r="P231" s="25">
        <v>0.0</v>
      </c>
      <c r="Q231" s="25">
        <v>0.0</v>
      </c>
      <c r="R231" s="25">
        <v>0.0</v>
      </c>
      <c r="S231" s="25">
        <v>4.0</v>
      </c>
      <c r="T231" s="25">
        <v>401000.0</v>
      </c>
      <c r="U231" s="30">
        <f t="shared" ref="U231:V231" si="279">SUM(C231+G231+I231+K231+M231+O231+Q231+S231+E231)</f>
        <v>74</v>
      </c>
      <c r="V231" s="31">
        <f t="shared" si="279"/>
        <v>34083733</v>
      </c>
      <c r="W231" s="51">
        <f>U231-'Non Residential-Finish&amp; Imp'!U218</f>
        <v>-1</v>
      </c>
      <c r="X231" s="52">
        <f>W231/'Non Residential-Finish&amp; Imp'!U218</f>
        <v>-0.01333333333</v>
      </c>
      <c r="Y231" s="53">
        <f>V231-'Non Residential-Finish&amp; Imp'!V218</f>
        <v>3463423.34</v>
      </c>
      <c r="Z231" s="52">
        <f>Y231/'Non Residential-Finish&amp; Imp'!V218</f>
        <v>0.1131086974</v>
      </c>
      <c r="AA231" s="53">
        <f t="shared" si="275"/>
        <v>-11319331.52</v>
      </c>
      <c r="AB231" s="38"/>
      <c r="AC231" s="38"/>
      <c r="AD231" s="38"/>
      <c r="AE231" s="38"/>
      <c r="AF231" s="38"/>
      <c r="AG231" s="38"/>
      <c r="AH231" s="38"/>
      <c r="AI231" s="38"/>
      <c r="AJ231" s="38"/>
      <c r="AK231" s="38"/>
      <c r="AL231" s="38"/>
      <c r="AM231" s="38"/>
      <c r="AN231" s="38"/>
      <c r="AO231" s="38"/>
      <c r="AP231" s="38"/>
      <c r="AQ231" s="38"/>
    </row>
    <row r="232" ht="12.75" customHeight="1">
      <c r="A232" s="15" t="s">
        <v>25</v>
      </c>
      <c r="B232" s="24">
        <v>2022.0</v>
      </c>
      <c r="C232" s="25">
        <v>0.0</v>
      </c>
      <c r="D232" s="25">
        <v>0.0</v>
      </c>
      <c r="E232" s="25">
        <v>8.0</v>
      </c>
      <c r="F232" s="25">
        <v>6883125.0</v>
      </c>
      <c r="G232" s="25">
        <v>33.0</v>
      </c>
      <c r="H232" s="25">
        <v>1.9449403E7</v>
      </c>
      <c r="I232" s="25">
        <v>9.0</v>
      </c>
      <c r="J232" s="25">
        <v>3526403.0</v>
      </c>
      <c r="K232" s="25">
        <v>0.0</v>
      </c>
      <c r="L232" s="25">
        <v>0.0</v>
      </c>
      <c r="M232" s="25">
        <v>0.0</v>
      </c>
      <c r="N232" s="25">
        <v>0.0</v>
      </c>
      <c r="O232" s="25">
        <v>0.0</v>
      </c>
      <c r="P232" s="25">
        <v>0.0</v>
      </c>
      <c r="Q232" s="25">
        <v>0.0</v>
      </c>
      <c r="R232" s="25">
        <v>0.0</v>
      </c>
      <c r="S232" s="25">
        <v>7.0</v>
      </c>
      <c r="T232" s="25">
        <v>9527000.0</v>
      </c>
      <c r="U232" s="30">
        <f t="shared" ref="U232:V232" si="280">SUM(C232+G232+I232+K232+M232+O232+Q232+S232+E232)</f>
        <v>57</v>
      </c>
      <c r="V232" s="31">
        <f t="shared" si="280"/>
        <v>39385931</v>
      </c>
      <c r="W232" s="51">
        <f>U232-'Non Residential-Finish&amp; Imp'!U219</f>
        <v>-20</v>
      </c>
      <c r="X232" s="52">
        <f>W232/'Non Residential-Finish&amp; Imp'!U219</f>
        <v>-0.2597402597</v>
      </c>
      <c r="Y232" s="53">
        <f>V232-'Non Residential-Finish&amp; Imp'!V219</f>
        <v>937651</v>
      </c>
      <c r="Z232" s="52">
        <f>Y232/'Non Residential-Finish&amp; Imp'!V219</f>
        <v>0.0243873328</v>
      </c>
      <c r="AA232" s="53">
        <f t="shared" si="275"/>
        <v>-10381680.52</v>
      </c>
      <c r="AB232" s="38"/>
      <c r="AC232" s="38"/>
      <c r="AD232" s="38"/>
      <c r="AE232" s="38"/>
      <c r="AF232" s="38"/>
      <c r="AG232" s="38"/>
      <c r="AH232" s="38"/>
      <c r="AI232" s="38"/>
      <c r="AJ232" s="38"/>
      <c r="AK232" s="38"/>
      <c r="AL232" s="38"/>
      <c r="AM232" s="38"/>
      <c r="AN232" s="38"/>
      <c r="AO232" s="38"/>
      <c r="AP232" s="38"/>
      <c r="AQ232" s="38"/>
    </row>
    <row r="233" ht="12.75" customHeight="1">
      <c r="A233" s="15" t="s">
        <v>26</v>
      </c>
      <c r="B233" s="24">
        <v>2022.0</v>
      </c>
      <c r="C233" s="25">
        <v>1.0</v>
      </c>
      <c r="D233" s="25">
        <v>80000.0</v>
      </c>
      <c r="E233" s="25">
        <v>4.0</v>
      </c>
      <c r="F233" s="25">
        <v>204600.0</v>
      </c>
      <c r="G233" s="25">
        <v>31.0</v>
      </c>
      <c r="H233" s="25">
        <v>8824105.0</v>
      </c>
      <c r="I233" s="25">
        <v>5.0</v>
      </c>
      <c r="J233" s="25">
        <v>2085510.0</v>
      </c>
      <c r="K233" s="25">
        <v>0.0</v>
      </c>
      <c r="L233" s="25">
        <v>0.0</v>
      </c>
      <c r="M233" s="25">
        <v>1.0</v>
      </c>
      <c r="N233" s="25">
        <v>58394.0</v>
      </c>
      <c r="O233" s="25">
        <v>0.0</v>
      </c>
      <c r="P233" s="25">
        <v>0.0</v>
      </c>
      <c r="Q233" s="25">
        <v>0.0</v>
      </c>
      <c r="R233" s="25">
        <v>0.0</v>
      </c>
      <c r="S233" s="25">
        <v>0.0</v>
      </c>
      <c r="T233" s="25">
        <v>0.0</v>
      </c>
      <c r="U233" s="30">
        <f t="shared" ref="U233:V233" si="281">SUM(C233+G233+I233+K233+M233+O233+Q233+S233+E233)</f>
        <v>42</v>
      </c>
      <c r="V233" s="31">
        <f t="shared" si="281"/>
        <v>11252609</v>
      </c>
      <c r="W233" s="51">
        <f>U233-'Non Residential-Finish&amp; Imp'!U220</f>
        <v>-19</v>
      </c>
      <c r="X233" s="52">
        <f>W233/'Non Residential-Finish&amp; Imp'!U220</f>
        <v>-0.3114754098</v>
      </c>
      <c r="Y233" s="53">
        <f>V233-'Non Residential-Finish&amp; Imp'!V220</f>
        <v>-16395178</v>
      </c>
      <c r="Z233" s="52">
        <f>Y233/'Non Residential-Finish&amp; Imp'!V220</f>
        <v>-0.5930014579</v>
      </c>
      <c r="AA233" s="53">
        <f t="shared" si="275"/>
        <v>-26776858.52</v>
      </c>
      <c r="AB233" s="38"/>
      <c r="AC233" s="38"/>
      <c r="AD233" s="38"/>
      <c r="AE233" s="38"/>
      <c r="AF233" s="38"/>
      <c r="AG233" s="38"/>
      <c r="AH233" s="38"/>
      <c r="AI233" s="38"/>
      <c r="AJ233" s="38"/>
      <c r="AK233" s="38"/>
      <c r="AL233" s="38"/>
      <c r="AM233" s="38"/>
      <c r="AN233" s="38"/>
      <c r="AO233" s="38"/>
      <c r="AP233" s="38"/>
      <c r="AQ233" s="38"/>
    </row>
    <row r="234" ht="12.75" customHeight="1">
      <c r="A234" s="15" t="s">
        <v>27</v>
      </c>
      <c r="B234" s="24">
        <v>2022.0</v>
      </c>
      <c r="C234" s="25">
        <v>1.0</v>
      </c>
      <c r="D234" s="25">
        <v>40000.0</v>
      </c>
      <c r="E234" s="25">
        <v>6.0</v>
      </c>
      <c r="F234" s="25">
        <v>1634675.0</v>
      </c>
      <c r="G234" s="25">
        <v>55.0</v>
      </c>
      <c r="H234" s="25">
        <v>3.427942E7</v>
      </c>
      <c r="I234" s="25">
        <v>6.0</v>
      </c>
      <c r="J234" s="25">
        <v>408350.86</v>
      </c>
      <c r="K234" s="25">
        <v>0.0</v>
      </c>
      <c r="L234" s="25">
        <v>0.0</v>
      </c>
      <c r="M234" s="25">
        <v>0.0</v>
      </c>
      <c r="N234" s="25">
        <v>0.0</v>
      </c>
      <c r="O234" s="25">
        <v>0.0</v>
      </c>
      <c r="P234" s="25">
        <v>0.0</v>
      </c>
      <c r="Q234" s="25">
        <v>0.0</v>
      </c>
      <c r="R234" s="25">
        <v>0.0</v>
      </c>
      <c r="S234" s="25">
        <v>0.0</v>
      </c>
      <c r="T234" s="25">
        <v>0.0</v>
      </c>
      <c r="U234" s="30">
        <f t="shared" ref="U234:V234" si="282">SUM(C234+G234+I234+K234+M234+O234+Q234+S234+E234)</f>
        <v>68</v>
      </c>
      <c r="V234" s="31">
        <f t="shared" si="282"/>
        <v>36362445.86</v>
      </c>
      <c r="W234" s="51">
        <f>U234-'Non Residential-Finish&amp; Imp'!U221</f>
        <v>-12</v>
      </c>
      <c r="X234" s="52">
        <f>W234/'Non Residential-Finish&amp; Imp'!U221</f>
        <v>-0.15</v>
      </c>
      <c r="Y234" s="53">
        <f>V234-'Non Residential-Finish&amp; Imp'!V221</f>
        <v>-7516266.14</v>
      </c>
      <c r="Z234" s="52">
        <f>Y234/'Non Residential-Finish&amp; Imp'!V221</f>
        <v>-0.1712964168</v>
      </c>
      <c r="AA234" s="53">
        <f t="shared" si="275"/>
        <v>-34293124.66</v>
      </c>
      <c r="AB234" s="38"/>
      <c r="AC234" s="38"/>
      <c r="AD234" s="38"/>
      <c r="AE234" s="38"/>
      <c r="AF234" s="38"/>
      <c r="AG234" s="38"/>
      <c r="AH234" s="38"/>
      <c r="AI234" s="38"/>
      <c r="AJ234" s="38"/>
      <c r="AK234" s="38"/>
      <c r="AL234" s="38"/>
      <c r="AM234" s="38"/>
      <c r="AN234" s="38"/>
      <c r="AO234" s="38"/>
      <c r="AP234" s="38"/>
      <c r="AQ234" s="38"/>
    </row>
    <row r="235" ht="12.75" customHeight="1">
      <c r="A235" s="15" t="s">
        <v>28</v>
      </c>
      <c r="B235" s="24">
        <v>2022.0</v>
      </c>
      <c r="C235" s="25">
        <v>0.0</v>
      </c>
      <c r="D235" s="25">
        <v>0.0</v>
      </c>
      <c r="E235" s="25">
        <v>1.0</v>
      </c>
      <c r="F235" s="25">
        <v>500000.0</v>
      </c>
      <c r="G235" s="25">
        <v>47.0</v>
      </c>
      <c r="H235" s="25">
        <v>3.14678598E7</v>
      </c>
      <c r="I235" s="25">
        <v>16.0</v>
      </c>
      <c r="J235" s="25">
        <v>1.2606074E7</v>
      </c>
      <c r="K235" s="25">
        <v>0.0</v>
      </c>
      <c r="L235" s="25">
        <v>0.0</v>
      </c>
      <c r="M235" s="25">
        <v>4.0</v>
      </c>
      <c r="N235" s="25">
        <v>738456.0</v>
      </c>
      <c r="O235" s="25">
        <v>0.0</v>
      </c>
      <c r="P235" s="25">
        <v>0.0</v>
      </c>
      <c r="Q235" s="25">
        <v>0.0</v>
      </c>
      <c r="R235" s="25">
        <v>0.0</v>
      </c>
      <c r="S235" s="25">
        <v>0.0</v>
      </c>
      <c r="T235" s="25">
        <v>0.0</v>
      </c>
      <c r="U235" s="30">
        <f t="shared" ref="U235:V235" si="283">SUM(C235+G235+I235+K235+M235+O235+Q235+S235+E235)</f>
        <v>68</v>
      </c>
      <c r="V235" s="31">
        <f t="shared" si="283"/>
        <v>45312389.8</v>
      </c>
      <c r="W235" s="51">
        <f>U235-'Non Residential-Finish&amp; Imp'!U222</f>
        <v>-7</v>
      </c>
      <c r="X235" s="52">
        <f>W235/'Non Residential-Finish&amp; Imp'!U222</f>
        <v>-0.09333333333</v>
      </c>
      <c r="Y235" s="53">
        <f>V235-'Non Residential-Finish&amp; Imp'!V222</f>
        <v>27317571.17</v>
      </c>
      <c r="Z235" s="52">
        <f>Y235/'Non Residential-Finish&amp; Imp'!V222</f>
        <v>1.518079828</v>
      </c>
      <c r="AA235" s="53">
        <f t="shared" si="275"/>
        <v>-6975553.49</v>
      </c>
      <c r="AB235" s="38"/>
      <c r="AC235" s="38"/>
      <c r="AD235" s="38"/>
      <c r="AE235" s="38"/>
      <c r="AF235" s="38"/>
      <c r="AG235" s="38"/>
      <c r="AH235" s="38"/>
      <c r="AI235" s="38"/>
      <c r="AJ235" s="38"/>
      <c r="AK235" s="38"/>
      <c r="AL235" s="38"/>
      <c r="AM235" s="38"/>
      <c r="AN235" s="38"/>
      <c r="AO235" s="38"/>
      <c r="AP235" s="38"/>
      <c r="AQ235" s="38"/>
    </row>
    <row r="236" ht="12.75" customHeight="1">
      <c r="A236" s="15" t="s">
        <v>29</v>
      </c>
      <c r="B236" s="24">
        <v>2022.0</v>
      </c>
      <c r="C236" s="25">
        <v>1.0</v>
      </c>
      <c r="D236" s="25">
        <v>25000.0</v>
      </c>
      <c r="E236" s="25">
        <v>5.0</v>
      </c>
      <c r="F236" s="25">
        <v>2296826.0</v>
      </c>
      <c r="G236" s="25">
        <v>48.0</v>
      </c>
      <c r="H236" s="25">
        <v>2.6365081E7</v>
      </c>
      <c r="I236" s="25">
        <v>15.0</v>
      </c>
      <c r="J236" s="25">
        <v>5761560.0</v>
      </c>
      <c r="K236" s="25">
        <v>0.0</v>
      </c>
      <c r="L236" s="25">
        <v>0.0</v>
      </c>
      <c r="M236" s="25">
        <v>0.0</v>
      </c>
      <c r="N236" s="25">
        <v>0.0</v>
      </c>
      <c r="O236" s="25">
        <v>0.0</v>
      </c>
      <c r="P236" s="25">
        <v>0.0</v>
      </c>
      <c r="Q236" s="25">
        <v>0.0</v>
      </c>
      <c r="R236" s="25">
        <v>0.0</v>
      </c>
      <c r="S236" s="25">
        <v>0.0</v>
      </c>
      <c r="T236" s="25">
        <v>0.0</v>
      </c>
      <c r="U236" s="30">
        <f t="shared" ref="U236:V236" si="284">SUM(C236+G236+I236+K236+M236+O236+Q236+S236+E236)</f>
        <v>69</v>
      </c>
      <c r="V236" s="31">
        <f t="shared" si="284"/>
        <v>34448467</v>
      </c>
      <c r="W236" s="51">
        <f>U236-'Non Residential-Finish&amp; Imp'!U223</f>
        <v>1</v>
      </c>
      <c r="X236" s="52">
        <f>W236/'Non Residential-Finish&amp; Imp'!U223</f>
        <v>0.01470588235</v>
      </c>
      <c r="Y236" s="53">
        <f>V236-'Non Residential-Finish&amp; Imp'!V223</f>
        <v>-3940937</v>
      </c>
      <c r="Z236" s="52">
        <f>Y236/'Non Residential-Finish&amp; Imp'!V223</f>
        <v>-0.1026568946</v>
      </c>
      <c r="AA236" s="53">
        <f t="shared" si="275"/>
        <v>-10916490.49</v>
      </c>
      <c r="AB236" s="38"/>
      <c r="AC236" s="38"/>
      <c r="AD236" s="38"/>
      <c r="AE236" s="38"/>
      <c r="AF236" s="38"/>
      <c r="AG236" s="38"/>
      <c r="AH236" s="38"/>
      <c r="AI236" s="38"/>
      <c r="AJ236" s="38"/>
      <c r="AK236" s="38"/>
      <c r="AL236" s="38"/>
      <c r="AM236" s="38"/>
      <c r="AN236" s="38"/>
      <c r="AO236" s="38"/>
      <c r="AP236" s="38"/>
      <c r="AQ236" s="38"/>
    </row>
    <row r="237" ht="12.75" customHeight="1">
      <c r="A237" s="15" t="s">
        <v>30</v>
      </c>
      <c r="B237" s="24">
        <v>2022.0</v>
      </c>
      <c r="C237" s="25">
        <v>0.0</v>
      </c>
      <c r="D237" s="25">
        <v>0.0</v>
      </c>
      <c r="E237" s="25">
        <v>5.0</v>
      </c>
      <c r="F237" s="25">
        <v>2901452.0</v>
      </c>
      <c r="G237" s="25">
        <v>36.0</v>
      </c>
      <c r="H237" s="25">
        <v>6.1155433E7</v>
      </c>
      <c r="I237" s="25">
        <v>11.0</v>
      </c>
      <c r="J237" s="25">
        <v>9501749.0</v>
      </c>
      <c r="K237" s="25">
        <v>0.0</v>
      </c>
      <c r="L237" s="25">
        <v>0.0</v>
      </c>
      <c r="M237" s="25">
        <v>3.0</v>
      </c>
      <c r="N237" s="25">
        <v>4175640.0</v>
      </c>
      <c r="O237" s="25">
        <v>0.0</v>
      </c>
      <c r="P237" s="25">
        <v>0.0</v>
      </c>
      <c r="Q237" s="25">
        <v>1.0</v>
      </c>
      <c r="R237" s="25">
        <v>0.0</v>
      </c>
      <c r="S237" s="25">
        <v>0.0</v>
      </c>
      <c r="T237" s="25">
        <v>0.0</v>
      </c>
      <c r="U237" s="30">
        <f t="shared" ref="U237:V237" si="285">SUM(C237+G237+I237+K237+M237+O237+Q237+S237+E237)</f>
        <v>56</v>
      </c>
      <c r="V237" s="31">
        <f t="shared" si="285"/>
        <v>77734274</v>
      </c>
      <c r="W237" s="51">
        <f>U237-'Non Residential-Finish&amp; Imp'!U224</f>
        <v>-3</v>
      </c>
      <c r="X237" s="52">
        <f>W237/'Non Residential-Finish&amp; Imp'!U224</f>
        <v>-0.05084745763</v>
      </c>
      <c r="Y237" s="53">
        <f>V237-'Non Residential-Finish&amp; Imp'!V224</f>
        <v>59721600</v>
      </c>
      <c r="Z237" s="52">
        <f>Y237/'Non Residential-Finish&amp; Imp'!V224</f>
        <v>3.315532164</v>
      </c>
      <c r="AA237" s="53">
        <f t="shared" si="275"/>
        <v>48805109.51</v>
      </c>
      <c r="AB237" s="38"/>
      <c r="AC237" s="38"/>
      <c r="AD237" s="38"/>
      <c r="AE237" s="38"/>
      <c r="AF237" s="38"/>
      <c r="AG237" s="38"/>
      <c r="AH237" s="38"/>
      <c r="AI237" s="38"/>
      <c r="AJ237" s="38"/>
      <c r="AK237" s="38"/>
      <c r="AL237" s="38"/>
      <c r="AM237" s="38"/>
      <c r="AN237" s="38"/>
      <c r="AO237" s="38"/>
      <c r="AP237" s="38"/>
      <c r="AQ237" s="38"/>
    </row>
    <row r="238" ht="12.75" customHeight="1">
      <c r="A238" s="23" t="s">
        <v>31</v>
      </c>
      <c r="B238" s="71">
        <v>2022.0</v>
      </c>
      <c r="C238" s="83">
        <f t="shared" ref="C238:V238" si="286">SUM(C226:C237)</f>
        <v>6</v>
      </c>
      <c r="D238" s="42">
        <f t="shared" si="286"/>
        <v>283471.55</v>
      </c>
      <c r="E238" s="83">
        <f t="shared" si="286"/>
        <v>60</v>
      </c>
      <c r="F238" s="42">
        <f t="shared" si="286"/>
        <v>54419125</v>
      </c>
      <c r="G238" s="83">
        <f t="shared" si="286"/>
        <v>533</v>
      </c>
      <c r="H238" s="42">
        <f t="shared" si="286"/>
        <v>295707916.8</v>
      </c>
      <c r="I238" s="83">
        <f t="shared" si="286"/>
        <v>128</v>
      </c>
      <c r="J238" s="42">
        <f t="shared" si="286"/>
        <v>82796221.36</v>
      </c>
      <c r="K238" s="83">
        <f t="shared" si="286"/>
        <v>1</v>
      </c>
      <c r="L238" s="42">
        <f t="shared" si="286"/>
        <v>10000</v>
      </c>
      <c r="M238" s="83">
        <f t="shared" si="286"/>
        <v>14</v>
      </c>
      <c r="N238" s="42">
        <f t="shared" si="286"/>
        <v>5231027</v>
      </c>
      <c r="O238" s="83">
        <f t="shared" si="286"/>
        <v>0</v>
      </c>
      <c r="P238" s="42">
        <f t="shared" si="286"/>
        <v>0</v>
      </c>
      <c r="Q238" s="83">
        <f t="shared" si="286"/>
        <v>3</v>
      </c>
      <c r="R238" s="42">
        <f t="shared" si="286"/>
        <v>0</v>
      </c>
      <c r="S238" s="83">
        <f t="shared" si="286"/>
        <v>28</v>
      </c>
      <c r="T238" s="45">
        <f t="shared" si="286"/>
        <v>12238605</v>
      </c>
      <c r="U238" s="46">
        <f t="shared" si="286"/>
        <v>773</v>
      </c>
      <c r="V238" s="47">
        <f t="shared" si="286"/>
        <v>450686366.7</v>
      </c>
      <c r="W238" s="54">
        <f>U238-'Non Residential-Finish&amp; Imp'!U225</f>
        <v>-62</v>
      </c>
      <c r="X238" s="55">
        <f>W238/'Non Residential-Finish&amp; Imp'!U225</f>
        <v>-0.07425149701</v>
      </c>
      <c r="Y238" s="56">
        <f>V238-'Non Residential-Finish&amp; Imp'!V225</f>
        <v>48805109.51</v>
      </c>
      <c r="Z238" s="55">
        <f>Y238/'Non Residential-Finish&amp; Imp'!V225</f>
        <v>0.1214416165</v>
      </c>
      <c r="AA238" s="56">
        <f t="shared" ref="AA238:AA239" si="288">Y238</f>
        <v>48805109.51</v>
      </c>
      <c r="AB238" s="38"/>
      <c r="AC238" s="38"/>
      <c r="AD238" s="38"/>
      <c r="AE238" s="38"/>
      <c r="AF238" s="38"/>
      <c r="AG238" s="38"/>
      <c r="AH238" s="38"/>
      <c r="AI238" s="38"/>
      <c r="AJ238" s="38"/>
      <c r="AK238" s="38"/>
      <c r="AL238" s="38"/>
      <c r="AM238" s="38"/>
      <c r="AN238" s="38"/>
      <c r="AO238" s="38"/>
      <c r="AP238" s="38"/>
      <c r="AQ238" s="38"/>
    </row>
    <row r="239" ht="12.75" customHeight="1">
      <c r="A239" s="15" t="s">
        <v>19</v>
      </c>
      <c r="B239" s="24">
        <v>2023.0</v>
      </c>
      <c r="C239" s="25">
        <v>2.0</v>
      </c>
      <c r="D239" s="25">
        <v>925241.0</v>
      </c>
      <c r="E239" s="25">
        <v>3.0</v>
      </c>
      <c r="F239" s="25">
        <v>310000.0</v>
      </c>
      <c r="G239" s="25">
        <v>44.0</v>
      </c>
      <c r="H239" s="25">
        <v>1.8939917E7</v>
      </c>
      <c r="I239" s="25">
        <v>9.0</v>
      </c>
      <c r="J239" s="25">
        <v>4600747.3</v>
      </c>
      <c r="K239" s="25">
        <v>1.0</v>
      </c>
      <c r="L239" s="25">
        <v>112503.0</v>
      </c>
      <c r="M239" s="25">
        <v>3.0</v>
      </c>
      <c r="N239" s="25">
        <v>2797200.0</v>
      </c>
      <c r="O239" s="25">
        <v>0.0</v>
      </c>
      <c r="P239" s="25">
        <v>0.0</v>
      </c>
      <c r="Q239" s="25">
        <v>0.0</v>
      </c>
      <c r="R239" s="25">
        <v>0.0</v>
      </c>
      <c r="S239" s="25">
        <v>5.0</v>
      </c>
      <c r="T239" s="25">
        <v>6787460.0</v>
      </c>
      <c r="U239" s="30">
        <f t="shared" ref="U239:V239" si="287">SUM(C239+G239+I239+K239+M239+O239+Q239+S239+E239)</f>
        <v>67</v>
      </c>
      <c r="V239" s="31">
        <f t="shared" si="287"/>
        <v>34473068.3</v>
      </c>
      <c r="W239" s="51">
        <f>U239-'Non Residential-Finish&amp; Imp'!U226</f>
        <v>6</v>
      </c>
      <c r="X239" s="52">
        <f>W239/'Non Residential-Finish&amp; Imp'!U226</f>
        <v>0.09836065574</v>
      </c>
      <c r="Y239" s="53">
        <f>V239-'Non Residential-Finish&amp; Imp'!V226</f>
        <v>-15035686.7</v>
      </c>
      <c r="Z239" s="52">
        <f>Y239/'Non Residential-Finish&amp; Imp'!V226</f>
        <v>-0.3036975319</v>
      </c>
      <c r="AA239" s="53">
        <f t="shared" si="288"/>
        <v>-15035686.7</v>
      </c>
      <c r="AB239" s="38"/>
      <c r="AC239" s="37">
        <f t="array" ref="AC239:AN240">TRANSPOSE(U239:V250)</f>
        <v>67</v>
      </c>
      <c r="AD239" s="37">
        <v>73.0</v>
      </c>
      <c r="AE239" s="37">
        <v>70.0</v>
      </c>
      <c r="AF239" s="37">
        <v>69.0</v>
      </c>
      <c r="AG239" s="37">
        <v>83.0</v>
      </c>
      <c r="AH239" s="37">
        <v>64.0</v>
      </c>
      <c r="AI239" s="37">
        <v>66.0</v>
      </c>
      <c r="AJ239" s="37">
        <v>109.0</v>
      </c>
      <c r="AK239" s="37">
        <v>90.0</v>
      </c>
      <c r="AL239" s="37">
        <v>101.0</v>
      </c>
      <c r="AM239" s="37">
        <v>86.0</v>
      </c>
      <c r="AN239" s="37">
        <v>67.0</v>
      </c>
      <c r="AO239" s="38"/>
      <c r="AP239" s="38"/>
      <c r="AQ239" s="38"/>
    </row>
    <row r="240" ht="12.75" customHeight="1">
      <c r="A240" s="15" t="s">
        <v>20</v>
      </c>
      <c r="B240" s="24">
        <v>2023.0</v>
      </c>
      <c r="C240" s="25">
        <v>1.0</v>
      </c>
      <c r="D240" s="25">
        <v>500000.0</v>
      </c>
      <c r="E240" s="25">
        <v>12.0</v>
      </c>
      <c r="F240" s="25">
        <v>3855277.0</v>
      </c>
      <c r="G240" s="25">
        <v>47.0</v>
      </c>
      <c r="H240" s="25">
        <v>3.006198345E7</v>
      </c>
      <c r="I240" s="25">
        <v>6.0</v>
      </c>
      <c r="J240" s="25">
        <v>1914354.0</v>
      </c>
      <c r="K240" s="25">
        <v>1.0</v>
      </c>
      <c r="L240" s="25">
        <v>30978.14</v>
      </c>
      <c r="M240" s="25">
        <v>1.0</v>
      </c>
      <c r="N240" s="25">
        <v>170100.0</v>
      </c>
      <c r="O240" s="25">
        <v>0.0</v>
      </c>
      <c r="P240" s="25">
        <v>0.0</v>
      </c>
      <c r="Q240" s="25">
        <v>0.0</v>
      </c>
      <c r="R240" s="25">
        <v>0.0</v>
      </c>
      <c r="S240" s="25">
        <v>5.0</v>
      </c>
      <c r="T240" s="25">
        <v>1379920.0</v>
      </c>
      <c r="U240" s="30">
        <f t="shared" ref="U240:V240" si="289">SUM(C240+G240+I240+K240+M240+O240+Q240+S240+E240)</f>
        <v>73</v>
      </c>
      <c r="V240" s="31">
        <f t="shared" si="289"/>
        <v>37912612.59</v>
      </c>
      <c r="W240" s="51">
        <f>U240-'Non Residential-Finish&amp; Imp'!U227</f>
        <v>23</v>
      </c>
      <c r="X240" s="52">
        <f>W240/'Non Residential-Finish&amp; Imp'!U227</f>
        <v>0.46</v>
      </c>
      <c r="Y240" s="53">
        <f>V240-'Non Residential-Finish&amp; Imp'!V227</f>
        <v>17195089.59</v>
      </c>
      <c r="Z240" s="52">
        <f>Y240/'Non Residential-Finish&amp; Imp'!V227</f>
        <v>0.829978062</v>
      </c>
      <c r="AA240" s="53">
        <f t="shared" ref="AA240:AA250" si="291">AA239+Y240</f>
        <v>2159402.89</v>
      </c>
      <c r="AB240" s="38"/>
      <c r="AC240" s="37">
        <v>3.44730683E7</v>
      </c>
      <c r="AD240" s="37">
        <v>3.791261259E7</v>
      </c>
      <c r="AE240" s="37">
        <v>8.8413884E7</v>
      </c>
      <c r="AF240" s="37">
        <v>1.014900207E8</v>
      </c>
      <c r="AG240" s="37">
        <v>4.2302995E7</v>
      </c>
      <c r="AH240" s="37">
        <v>4.0146005E7</v>
      </c>
      <c r="AI240" s="37">
        <v>1.73534963E8</v>
      </c>
      <c r="AJ240" s="37">
        <v>5.328819553E7</v>
      </c>
      <c r="AK240" s="37">
        <v>6.0381919E7</v>
      </c>
      <c r="AL240" s="37">
        <v>5.0731144870000005E7</v>
      </c>
      <c r="AM240" s="37">
        <v>6.631331588E7</v>
      </c>
      <c r="AN240" s="37">
        <v>3.913339097E7</v>
      </c>
      <c r="AO240" s="38"/>
      <c r="AP240" s="38"/>
      <c r="AQ240" s="38"/>
    </row>
    <row r="241" ht="12.75" customHeight="1">
      <c r="A241" s="15" t="s">
        <v>21</v>
      </c>
      <c r="B241" s="24">
        <v>2023.0</v>
      </c>
      <c r="C241" s="25">
        <v>0.0</v>
      </c>
      <c r="D241" s="25">
        <v>0.0</v>
      </c>
      <c r="E241" s="25">
        <v>5.0</v>
      </c>
      <c r="F241" s="25">
        <v>2.24812E7</v>
      </c>
      <c r="G241" s="25">
        <v>56.0</v>
      </c>
      <c r="H241" s="25">
        <v>2.9768407E7</v>
      </c>
      <c r="I241" s="25">
        <v>6.0</v>
      </c>
      <c r="J241" s="25">
        <v>989277.0</v>
      </c>
      <c r="K241" s="25">
        <v>1.0</v>
      </c>
      <c r="L241" s="25">
        <v>3.5E7</v>
      </c>
      <c r="M241" s="25">
        <v>0.0</v>
      </c>
      <c r="N241" s="25">
        <v>0.0</v>
      </c>
      <c r="O241" s="25">
        <v>0.0</v>
      </c>
      <c r="P241" s="25">
        <v>0.0</v>
      </c>
      <c r="Q241" s="25">
        <v>0.0</v>
      </c>
      <c r="R241" s="25">
        <v>0.0</v>
      </c>
      <c r="S241" s="25">
        <v>2.0</v>
      </c>
      <c r="T241" s="25">
        <v>175000.0</v>
      </c>
      <c r="U241" s="30">
        <f t="shared" ref="U241:V241" si="290">SUM(C241+G241+I241+K241+M241+O241+Q241+S241+E241)</f>
        <v>70</v>
      </c>
      <c r="V241" s="31">
        <f t="shared" si="290"/>
        <v>88413884</v>
      </c>
      <c r="W241" s="51">
        <f>U241-'Non Residential-Finish&amp; Imp'!U228</f>
        <v>8</v>
      </c>
      <c r="X241" s="52">
        <f>W241/'Non Residential-Finish&amp; Imp'!U228</f>
        <v>0.1290322581</v>
      </c>
      <c r="Y241" s="53">
        <f>V241-'Non Residential-Finish&amp; Imp'!V228</f>
        <v>63443115.15</v>
      </c>
      <c r="Z241" s="52">
        <f>Y241/'Non Residential-Finish&amp; Imp'!V228</f>
        <v>2.540695304</v>
      </c>
      <c r="AA241" s="53">
        <f t="shared" si="291"/>
        <v>65602518.04</v>
      </c>
      <c r="AB241" s="38"/>
      <c r="AC241" s="15">
        <f t="shared" ref="AC241:AN241" si="292">AC240/$AC$125</f>
        <v>34.4730683</v>
      </c>
      <c r="AD241" s="15">
        <f t="shared" si="292"/>
        <v>37.91261259</v>
      </c>
      <c r="AE241" s="15">
        <f t="shared" si="292"/>
        <v>88.413884</v>
      </c>
      <c r="AF241" s="15">
        <f t="shared" si="292"/>
        <v>101.4900207</v>
      </c>
      <c r="AG241" s="15">
        <f t="shared" si="292"/>
        <v>42.302995</v>
      </c>
      <c r="AH241" s="15">
        <f t="shared" si="292"/>
        <v>40.146005</v>
      </c>
      <c r="AI241" s="15">
        <f t="shared" si="292"/>
        <v>173.534963</v>
      </c>
      <c r="AJ241" s="15">
        <f t="shared" si="292"/>
        <v>53.28819553</v>
      </c>
      <c r="AK241" s="15">
        <f t="shared" si="292"/>
        <v>60.381919</v>
      </c>
      <c r="AL241" s="15">
        <f t="shared" si="292"/>
        <v>50.73114487</v>
      </c>
      <c r="AM241" s="15">
        <f t="shared" si="292"/>
        <v>66.31331588</v>
      </c>
      <c r="AN241" s="15">
        <f t="shared" si="292"/>
        <v>39.13339097</v>
      </c>
      <c r="AO241" s="38"/>
      <c r="AP241" s="38"/>
      <c r="AQ241" s="38"/>
    </row>
    <row r="242" ht="12.75" customHeight="1">
      <c r="A242" s="15" t="s">
        <v>22</v>
      </c>
      <c r="B242" s="24">
        <v>2023.0</v>
      </c>
      <c r="C242" s="25">
        <v>2.0</v>
      </c>
      <c r="D242" s="25">
        <v>133400.0</v>
      </c>
      <c r="E242" s="25">
        <v>7.0</v>
      </c>
      <c r="F242" s="25">
        <v>772740.0</v>
      </c>
      <c r="G242" s="25">
        <v>40.0</v>
      </c>
      <c r="H242" s="25">
        <v>2.8404671E7</v>
      </c>
      <c r="I242" s="25">
        <v>11.0</v>
      </c>
      <c r="J242" s="25">
        <v>1679009.7</v>
      </c>
      <c r="K242" s="25">
        <v>1.0</v>
      </c>
      <c r="L242" s="25">
        <v>150000.0</v>
      </c>
      <c r="M242" s="25">
        <v>1.0</v>
      </c>
      <c r="N242" s="25">
        <v>142002.0</v>
      </c>
      <c r="O242" s="25">
        <v>0.0</v>
      </c>
      <c r="P242" s="25">
        <v>0.0</v>
      </c>
      <c r="Q242" s="25">
        <v>0.0</v>
      </c>
      <c r="R242" s="25">
        <v>0.0</v>
      </c>
      <c r="S242" s="25">
        <v>7.0</v>
      </c>
      <c r="T242" s="25">
        <v>7.0208198E7</v>
      </c>
      <c r="U242" s="30">
        <f t="shared" ref="U242:V242" si="293">SUM(C242+G242+I242+K242+M242+O242+Q242+S242+E242)</f>
        <v>69</v>
      </c>
      <c r="V242" s="31">
        <f t="shared" si="293"/>
        <v>101490020.7</v>
      </c>
      <c r="W242" s="51">
        <f>U242-'Non Residential-Finish&amp; Imp'!U229</f>
        <v>-24</v>
      </c>
      <c r="X242" s="52">
        <f>W242/'Non Residential-Finish&amp; Imp'!U229</f>
        <v>-0.2580645161</v>
      </c>
      <c r="Y242" s="53">
        <f>V242-'Non Residential-Finish&amp; Imp'!V229</f>
        <v>56530307.7</v>
      </c>
      <c r="Z242" s="52">
        <f>Y242/'Non Residential-Finish&amp; Imp'!V229</f>
        <v>1.257354728</v>
      </c>
      <c r="AA242" s="53">
        <f t="shared" si="291"/>
        <v>122132825.7</v>
      </c>
      <c r="AB242" s="38"/>
      <c r="AC242" s="38"/>
      <c r="AD242" s="38"/>
      <c r="AE242" s="38"/>
      <c r="AF242" s="38"/>
      <c r="AG242" s="38"/>
      <c r="AH242" s="38"/>
      <c r="AI242" s="38"/>
      <c r="AJ242" s="38"/>
      <c r="AK242" s="38"/>
      <c r="AL242" s="38"/>
      <c r="AM242" s="38"/>
      <c r="AN242" s="38"/>
      <c r="AO242" s="38"/>
      <c r="AP242" s="38"/>
      <c r="AQ242" s="38"/>
    </row>
    <row r="243" ht="12.75" customHeight="1">
      <c r="A243" s="15" t="s">
        <v>23</v>
      </c>
      <c r="B243" s="24">
        <v>2023.0</v>
      </c>
      <c r="C243" s="25">
        <v>2.0</v>
      </c>
      <c r="D243" s="25">
        <v>925241.0</v>
      </c>
      <c r="E243" s="25">
        <v>9.0</v>
      </c>
      <c r="F243" s="25">
        <v>2835954.0</v>
      </c>
      <c r="G243" s="25">
        <v>55.0</v>
      </c>
      <c r="H243" s="25">
        <v>3.3733128E7</v>
      </c>
      <c r="I243" s="25">
        <v>13.0</v>
      </c>
      <c r="J243" s="25">
        <v>4539672.0</v>
      </c>
      <c r="K243" s="25">
        <v>1.0</v>
      </c>
      <c r="L243" s="25">
        <v>95000.0</v>
      </c>
      <c r="M243" s="25">
        <v>0.0</v>
      </c>
      <c r="N243" s="25">
        <v>0.0</v>
      </c>
      <c r="O243" s="25">
        <v>0.0</v>
      </c>
      <c r="P243" s="25">
        <v>0.0</v>
      </c>
      <c r="Q243" s="25">
        <v>0.0</v>
      </c>
      <c r="R243" s="25">
        <v>0.0</v>
      </c>
      <c r="S243" s="25">
        <v>3.0</v>
      </c>
      <c r="T243" s="25">
        <v>174000.0</v>
      </c>
      <c r="U243" s="30">
        <f t="shared" ref="U243:V243" si="294">SUM(C243+G243+I243+K243+M243+O243+Q243+S243+E243)</f>
        <v>83</v>
      </c>
      <c r="V243" s="31">
        <f t="shared" si="294"/>
        <v>42302995</v>
      </c>
      <c r="W243" s="51">
        <f>U243-'Non Residential-Finish&amp; Imp'!U230</f>
        <v>10</v>
      </c>
      <c r="X243" s="52">
        <f>W243/'Non Residential-Finish&amp; Imp'!U230</f>
        <v>0.1369863014</v>
      </c>
      <c r="Y243" s="53">
        <f>V243-'Non Residential-Finish&amp; Imp'!V230</f>
        <v>10353237.8</v>
      </c>
      <c r="Z243" s="52">
        <f>Y243/'Non Residential-Finish&amp; Imp'!V230</f>
        <v>0.3240474641</v>
      </c>
      <c r="AA243" s="53">
        <f t="shared" si="291"/>
        <v>132486063.5</v>
      </c>
      <c r="AB243" s="38"/>
      <c r="AC243" s="38"/>
      <c r="AD243" s="38"/>
      <c r="AE243" s="38"/>
      <c r="AF243" s="38"/>
      <c r="AG243" s="38"/>
      <c r="AH243" s="38"/>
      <c r="AI243" s="38"/>
      <c r="AJ243" s="38"/>
      <c r="AK243" s="38"/>
      <c r="AL243" s="38"/>
      <c r="AM243" s="38"/>
      <c r="AN243" s="38"/>
      <c r="AO243" s="38"/>
      <c r="AP243" s="38"/>
      <c r="AQ243" s="38"/>
    </row>
    <row r="244" ht="12.75" customHeight="1">
      <c r="A244" s="15" t="s">
        <v>32</v>
      </c>
      <c r="B244" s="24">
        <v>2023.0</v>
      </c>
      <c r="C244" s="25">
        <v>0.0</v>
      </c>
      <c r="D244" s="25">
        <v>0.0</v>
      </c>
      <c r="E244" s="25">
        <v>12.0</v>
      </c>
      <c r="F244" s="25">
        <v>6815365.0</v>
      </c>
      <c r="G244" s="25">
        <v>37.0</v>
      </c>
      <c r="H244" s="25">
        <v>1.7789332E7</v>
      </c>
      <c r="I244" s="25">
        <v>11.0</v>
      </c>
      <c r="J244" s="25">
        <v>1.1524308E7</v>
      </c>
      <c r="K244" s="25">
        <v>1.0</v>
      </c>
      <c r="L244" s="25">
        <v>100000.0</v>
      </c>
      <c r="M244" s="25">
        <v>0.0</v>
      </c>
      <c r="N244" s="25">
        <v>0.0</v>
      </c>
      <c r="O244" s="25">
        <v>0.0</v>
      </c>
      <c r="P244" s="25">
        <v>0.0</v>
      </c>
      <c r="Q244" s="25">
        <v>0.0</v>
      </c>
      <c r="R244" s="25">
        <v>0.0</v>
      </c>
      <c r="S244" s="25">
        <v>3.0</v>
      </c>
      <c r="T244" s="25">
        <v>3917000.0</v>
      </c>
      <c r="U244" s="30">
        <f t="shared" ref="U244:V244" si="295">SUM(C244+G244+I244+K244+M244+O244+Q244+S244+E244)</f>
        <v>64</v>
      </c>
      <c r="V244" s="31">
        <f t="shared" si="295"/>
        <v>40146005</v>
      </c>
      <c r="W244" s="51">
        <f>U244-'Non Residential-Finish&amp; Imp'!U231</f>
        <v>-10</v>
      </c>
      <c r="X244" s="52">
        <f>W244/'Non Residential-Finish&amp; Imp'!U231</f>
        <v>-0.1351351351</v>
      </c>
      <c r="Y244" s="53">
        <f>V244-'Non Residential-Finish&amp; Imp'!V231</f>
        <v>6062272</v>
      </c>
      <c r="Z244" s="52">
        <f>Y244/'Non Residential-Finish&amp; Imp'!V231</f>
        <v>0.1778640855</v>
      </c>
      <c r="AA244" s="53">
        <f t="shared" si="291"/>
        <v>138548335.5</v>
      </c>
      <c r="AB244" s="38"/>
      <c r="AC244" s="38"/>
      <c r="AD244" s="38"/>
      <c r="AE244" s="38"/>
      <c r="AF244" s="38"/>
      <c r="AG244" s="38"/>
      <c r="AH244" s="38"/>
      <c r="AI244" s="38"/>
      <c r="AJ244" s="38"/>
      <c r="AK244" s="38"/>
      <c r="AL244" s="38"/>
      <c r="AM244" s="38"/>
      <c r="AN244" s="38"/>
      <c r="AO244" s="38"/>
      <c r="AP244" s="38"/>
      <c r="AQ244" s="38"/>
    </row>
    <row r="245" ht="12.75" customHeight="1">
      <c r="A245" s="15" t="s">
        <v>25</v>
      </c>
      <c r="B245" s="24">
        <v>2023.0</v>
      </c>
      <c r="C245" s="25">
        <v>0.0</v>
      </c>
      <c r="D245" s="25">
        <v>0.0</v>
      </c>
      <c r="E245" s="25">
        <v>5.0</v>
      </c>
      <c r="F245" s="25">
        <v>692951.0</v>
      </c>
      <c r="G245" s="25">
        <v>49.0</v>
      </c>
      <c r="H245" s="25">
        <v>1.62615499E8</v>
      </c>
      <c r="I245" s="25">
        <v>8.0</v>
      </c>
      <c r="J245" s="25">
        <v>9767528.0</v>
      </c>
      <c r="K245" s="25">
        <v>0.0</v>
      </c>
      <c r="L245" s="25">
        <v>0.0</v>
      </c>
      <c r="M245" s="25">
        <v>1.0</v>
      </c>
      <c r="N245" s="25">
        <v>24255.0</v>
      </c>
      <c r="O245" s="25">
        <v>0.0</v>
      </c>
      <c r="P245" s="25">
        <v>0.0</v>
      </c>
      <c r="Q245" s="25">
        <v>0.0</v>
      </c>
      <c r="R245" s="25">
        <v>0.0</v>
      </c>
      <c r="S245" s="25">
        <v>3.0</v>
      </c>
      <c r="T245" s="25">
        <v>434730.0</v>
      </c>
      <c r="U245" s="30">
        <f t="shared" ref="U245:V245" si="296">SUM(C245+G245+I245+K245+M245+O245+Q245+S245+E245)</f>
        <v>66</v>
      </c>
      <c r="V245" s="31">
        <f t="shared" si="296"/>
        <v>173534963</v>
      </c>
      <c r="W245" s="51">
        <f>U245-'Non Residential-Finish&amp; Imp'!U232</f>
        <v>9</v>
      </c>
      <c r="X245" s="52">
        <f>W245/'Non Residential-Finish&amp; Imp'!U232</f>
        <v>0.1578947368</v>
      </c>
      <c r="Y245" s="53">
        <f>V245-'Non Residential-Finish&amp; Imp'!V232</f>
        <v>134149032</v>
      </c>
      <c r="Z245" s="52">
        <f>Y245/'Non Residential-Finish&amp; Imp'!V232</f>
        <v>3.40601399</v>
      </c>
      <c r="AA245" s="53">
        <f t="shared" si="291"/>
        <v>272697367.5</v>
      </c>
      <c r="AB245" s="38"/>
      <c r="AC245" s="38"/>
      <c r="AD245" s="38"/>
      <c r="AE245" s="38"/>
      <c r="AF245" s="38"/>
      <c r="AG245" s="38"/>
      <c r="AH245" s="38"/>
      <c r="AI245" s="38"/>
      <c r="AJ245" s="38"/>
      <c r="AK245" s="38"/>
      <c r="AL245" s="38"/>
      <c r="AM245" s="38"/>
      <c r="AN245" s="38"/>
      <c r="AO245" s="38"/>
      <c r="AP245" s="38"/>
      <c r="AQ245" s="38"/>
    </row>
    <row r="246" ht="12.75" customHeight="1">
      <c r="A246" s="15" t="s">
        <v>26</v>
      </c>
      <c r="B246" s="24">
        <v>2023.0</v>
      </c>
      <c r="C246" s="25">
        <v>0.0</v>
      </c>
      <c r="D246" s="25">
        <v>0.0</v>
      </c>
      <c r="E246" s="25">
        <v>5.0</v>
      </c>
      <c r="F246" s="25">
        <v>1109570.0</v>
      </c>
      <c r="G246" s="25">
        <v>76.0</v>
      </c>
      <c r="H246" s="25">
        <v>4.906777653E7</v>
      </c>
      <c r="I246" s="25">
        <v>14.0</v>
      </c>
      <c r="J246" s="25">
        <v>1075225.0</v>
      </c>
      <c r="K246" s="25">
        <v>0.0</v>
      </c>
      <c r="L246" s="25">
        <v>0.0</v>
      </c>
      <c r="M246" s="25">
        <v>6.0</v>
      </c>
      <c r="N246" s="25">
        <v>266364.0</v>
      </c>
      <c r="O246" s="25">
        <v>0.0</v>
      </c>
      <c r="P246" s="25">
        <v>0.0</v>
      </c>
      <c r="Q246" s="25">
        <v>0.0</v>
      </c>
      <c r="R246" s="25">
        <v>0.0</v>
      </c>
      <c r="S246" s="25">
        <v>8.0</v>
      </c>
      <c r="T246" s="25">
        <v>1769260.0</v>
      </c>
      <c r="U246" s="30">
        <f t="shared" ref="U246:V246" si="297">SUM(C246+G246+I246+K246+M246+O246+Q246+S246+E246)</f>
        <v>109</v>
      </c>
      <c r="V246" s="31">
        <f t="shared" si="297"/>
        <v>53288195.53</v>
      </c>
      <c r="W246" s="51">
        <f>U246-'Non Residential-Finish&amp; Imp'!U233</f>
        <v>67</v>
      </c>
      <c r="X246" s="52">
        <f>W246/'Non Residential-Finish&amp; Imp'!U233</f>
        <v>1.595238095</v>
      </c>
      <c r="Y246" s="53">
        <f>V246-'Non Residential-Finish&amp; Imp'!V233</f>
        <v>42035586.53</v>
      </c>
      <c r="Z246" s="52">
        <f>Y246/'Non Residential-Finish&amp; Imp'!V233</f>
        <v>3.735630246</v>
      </c>
      <c r="AA246" s="53">
        <f t="shared" si="291"/>
        <v>314732954.1</v>
      </c>
      <c r="AB246" s="38"/>
      <c r="AC246" s="38"/>
      <c r="AD246" s="38"/>
      <c r="AE246" s="38"/>
      <c r="AF246" s="38"/>
      <c r="AG246" s="38"/>
      <c r="AH246" s="38"/>
      <c r="AI246" s="38"/>
      <c r="AJ246" s="38"/>
      <c r="AK246" s="38"/>
      <c r="AL246" s="38"/>
      <c r="AM246" s="38"/>
      <c r="AN246" s="38"/>
      <c r="AO246" s="38"/>
      <c r="AP246" s="38"/>
      <c r="AQ246" s="38"/>
    </row>
    <row r="247" ht="12.75" customHeight="1">
      <c r="A247" s="15" t="s">
        <v>27</v>
      </c>
      <c r="B247" s="24">
        <v>2023.0</v>
      </c>
      <c r="C247" s="25">
        <v>0.0</v>
      </c>
      <c r="D247" s="25">
        <v>0.0</v>
      </c>
      <c r="E247" s="25">
        <v>4.0</v>
      </c>
      <c r="F247" s="25">
        <v>339725.0</v>
      </c>
      <c r="G247" s="25">
        <v>74.0</v>
      </c>
      <c r="H247" s="25">
        <v>5.6671689E7</v>
      </c>
      <c r="I247" s="25">
        <v>6.0</v>
      </c>
      <c r="J247" s="25">
        <v>1820230.0</v>
      </c>
      <c r="K247" s="25">
        <v>0.0</v>
      </c>
      <c r="L247" s="25">
        <v>0.0</v>
      </c>
      <c r="M247" s="25">
        <v>1.0</v>
      </c>
      <c r="N247" s="25">
        <v>85050.0</v>
      </c>
      <c r="O247" s="25">
        <v>0.0</v>
      </c>
      <c r="P247" s="25">
        <v>0.0</v>
      </c>
      <c r="Q247" s="25">
        <v>0.0</v>
      </c>
      <c r="R247" s="25">
        <v>0.0</v>
      </c>
      <c r="S247" s="25">
        <v>5.0</v>
      </c>
      <c r="T247" s="25">
        <v>1465225.0</v>
      </c>
      <c r="U247" s="30">
        <f t="shared" ref="U247:V247" si="298">SUM(C247+G247+I247+K247+M247+O247+Q247+S247+E247)</f>
        <v>90</v>
      </c>
      <c r="V247" s="31">
        <f t="shared" si="298"/>
        <v>60381919</v>
      </c>
      <c r="W247" s="51">
        <f>U247-'Non Residential-Finish&amp; Imp'!U234</f>
        <v>22</v>
      </c>
      <c r="X247" s="52">
        <f>W247/'Non Residential-Finish&amp; Imp'!U234</f>
        <v>0.3235294118</v>
      </c>
      <c r="Y247" s="53">
        <f>V247-'Non Residential-Finish&amp; Imp'!V234</f>
        <v>24019473.14</v>
      </c>
      <c r="Z247" s="52">
        <f>Y247/'Non Residential-Finish&amp; Imp'!V234</f>
        <v>0.6605571372</v>
      </c>
      <c r="AA247" s="53">
        <f t="shared" si="291"/>
        <v>338752427.2</v>
      </c>
      <c r="AB247" s="38"/>
      <c r="AC247" s="38"/>
      <c r="AD247" s="38"/>
      <c r="AE247" s="38"/>
      <c r="AF247" s="38"/>
      <c r="AG247" s="38"/>
      <c r="AH247" s="38"/>
      <c r="AI247" s="38"/>
      <c r="AJ247" s="38"/>
      <c r="AK247" s="38"/>
      <c r="AL247" s="38"/>
      <c r="AM247" s="38"/>
      <c r="AN247" s="38"/>
      <c r="AO247" s="38"/>
      <c r="AP247" s="38"/>
      <c r="AQ247" s="38"/>
    </row>
    <row r="248" ht="12.75" customHeight="1">
      <c r="A248" s="15" t="s">
        <v>28</v>
      </c>
      <c r="B248" s="24">
        <v>2023.0</v>
      </c>
      <c r="C248" s="25">
        <v>0.0</v>
      </c>
      <c r="D248" s="25">
        <v>0.0</v>
      </c>
      <c r="E248" s="25">
        <v>11.0</v>
      </c>
      <c r="F248" s="25">
        <v>3608338.0</v>
      </c>
      <c r="G248" s="25">
        <v>68.0</v>
      </c>
      <c r="H248" s="25">
        <v>3.212187687E7</v>
      </c>
      <c r="I248" s="25">
        <v>15.0</v>
      </c>
      <c r="J248" s="25">
        <v>8431805.0</v>
      </c>
      <c r="K248" s="25">
        <v>0.0</v>
      </c>
      <c r="L248" s="25">
        <v>0.0</v>
      </c>
      <c r="M248" s="25">
        <v>0.0</v>
      </c>
      <c r="N248" s="25">
        <v>0.0</v>
      </c>
      <c r="O248" s="25">
        <v>0.0</v>
      </c>
      <c r="P248" s="25">
        <v>0.0</v>
      </c>
      <c r="Q248" s="25">
        <v>0.0</v>
      </c>
      <c r="R248" s="25">
        <v>0.0</v>
      </c>
      <c r="S248" s="25">
        <v>7.0</v>
      </c>
      <c r="T248" s="25">
        <v>6569125.0</v>
      </c>
      <c r="U248" s="30">
        <f t="shared" ref="U248:V248" si="299">SUM(C248+G248+I248+K248+M248+O248+Q248+S248+E248)</f>
        <v>101</v>
      </c>
      <c r="V248" s="31">
        <f t="shared" si="299"/>
        <v>50731144.87</v>
      </c>
      <c r="W248" s="51">
        <f>U248-'Non Residential-Finish&amp; Imp'!U235</f>
        <v>33</v>
      </c>
      <c r="X248" s="52">
        <f>W248/'Non Residential-Finish&amp; Imp'!U235</f>
        <v>0.4852941176</v>
      </c>
      <c r="Y248" s="53">
        <f>V248-'Non Residential-Finish&amp; Imp'!V235</f>
        <v>5418755.07</v>
      </c>
      <c r="Z248" s="52">
        <f>Y248/'Non Residential-Finish&amp; Imp'!V235</f>
        <v>0.1195866096</v>
      </c>
      <c r="AA248" s="53">
        <f t="shared" si="291"/>
        <v>344171182.3</v>
      </c>
      <c r="AB248" s="38"/>
      <c r="AC248" s="38"/>
      <c r="AD248" s="38"/>
      <c r="AE248" s="38"/>
      <c r="AF248" s="38"/>
      <c r="AG248" s="38"/>
      <c r="AH248" s="38"/>
      <c r="AI248" s="38"/>
      <c r="AJ248" s="38"/>
      <c r="AK248" s="38"/>
      <c r="AL248" s="38"/>
      <c r="AM248" s="38"/>
      <c r="AN248" s="38"/>
      <c r="AO248" s="38"/>
      <c r="AP248" s="38"/>
      <c r="AQ248" s="38"/>
    </row>
    <row r="249" ht="12.75" customHeight="1">
      <c r="A249" s="15" t="s">
        <v>29</v>
      </c>
      <c r="B249" s="24">
        <v>2023.0</v>
      </c>
      <c r="C249" s="25">
        <v>0.0</v>
      </c>
      <c r="D249" s="25">
        <v>0.0</v>
      </c>
      <c r="E249" s="25">
        <v>6.0</v>
      </c>
      <c r="F249" s="25">
        <v>1352502.0</v>
      </c>
      <c r="G249" s="25">
        <v>63.0</v>
      </c>
      <c r="H249" s="25">
        <v>4.676316688E7</v>
      </c>
      <c r="I249" s="25">
        <v>8.0</v>
      </c>
      <c r="J249" s="25">
        <v>1.562607E7</v>
      </c>
      <c r="K249" s="25">
        <v>1.0</v>
      </c>
      <c r="L249" s="25">
        <v>809625.0</v>
      </c>
      <c r="M249" s="25">
        <v>3.0</v>
      </c>
      <c r="N249" s="25">
        <v>731052.0</v>
      </c>
      <c r="O249" s="25">
        <v>0.0</v>
      </c>
      <c r="P249" s="25">
        <v>0.0</v>
      </c>
      <c r="Q249" s="25">
        <v>0.0</v>
      </c>
      <c r="R249" s="25">
        <v>0.0</v>
      </c>
      <c r="S249" s="25">
        <v>5.0</v>
      </c>
      <c r="T249" s="25">
        <v>1030900.0</v>
      </c>
      <c r="U249" s="30">
        <f t="shared" ref="U249:V249" si="300">SUM(C249+G249+I249+K249+M249+O249+Q249+S249+E249)</f>
        <v>86</v>
      </c>
      <c r="V249" s="31">
        <f t="shared" si="300"/>
        <v>66313315.88</v>
      </c>
      <c r="W249" s="51">
        <f>U249-'Non Residential-Finish&amp; Imp'!U236</f>
        <v>17</v>
      </c>
      <c r="X249" s="52">
        <f>W249/'Non Residential-Finish&amp; Imp'!U236</f>
        <v>0.2463768116</v>
      </c>
      <c r="Y249" s="53">
        <f>V249-'Non Residential-Finish&amp; Imp'!V236</f>
        <v>31864848.88</v>
      </c>
      <c r="Z249" s="52">
        <f>Y249/'Non Residential-Finish&amp; Imp'!V236</f>
        <v>0.9250004907</v>
      </c>
      <c r="AA249" s="53">
        <f t="shared" si="291"/>
        <v>376036031.2</v>
      </c>
      <c r="AB249" s="38"/>
      <c r="AC249" s="38"/>
      <c r="AD249" s="38"/>
      <c r="AE249" s="38"/>
      <c r="AF249" s="38"/>
      <c r="AG249" s="38"/>
      <c r="AH249" s="38"/>
      <c r="AI249" s="38"/>
      <c r="AJ249" s="38"/>
      <c r="AK249" s="38"/>
      <c r="AL249" s="38"/>
      <c r="AM249" s="38"/>
      <c r="AN249" s="38"/>
      <c r="AO249" s="38"/>
      <c r="AP249" s="38"/>
      <c r="AQ249" s="38"/>
    </row>
    <row r="250" ht="12.75" customHeight="1">
      <c r="A250" s="15" t="s">
        <v>30</v>
      </c>
      <c r="B250" s="24">
        <v>2023.0</v>
      </c>
      <c r="C250" s="25">
        <v>0.0</v>
      </c>
      <c r="D250" s="25">
        <v>0.0</v>
      </c>
      <c r="E250" s="25">
        <v>4.0</v>
      </c>
      <c r="F250" s="25">
        <v>288614.0</v>
      </c>
      <c r="G250" s="25">
        <v>46.0</v>
      </c>
      <c r="H250" s="25">
        <v>3.556174028E7</v>
      </c>
      <c r="I250" s="25">
        <v>13.0</v>
      </c>
      <c r="J250" s="25">
        <v>3031907.69</v>
      </c>
      <c r="K250" s="25">
        <v>1.0</v>
      </c>
      <c r="L250" s="25">
        <v>165425.0</v>
      </c>
      <c r="M250" s="25">
        <v>1.0</v>
      </c>
      <c r="N250" s="25">
        <v>25704.0</v>
      </c>
      <c r="O250" s="25">
        <v>0.0</v>
      </c>
      <c r="P250" s="25">
        <v>0.0</v>
      </c>
      <c r="Q250" s="25">
        <v>0.0</v>
      </c>
      <c r="R250" s="25">
        <v>0.0</v>
      </c>
      <c r="S250" s="25">
        <v>2.0</v>
      </c>
      <c r="T250" s="25">
        <v>60000.0</v>
      </c>
      <c r="U250" s="30">
        <f t="shared" ref="U250:V250" si="301">SUM(C250+G250+I250+K250+M250+O250+Q250+S250+E250)</f>
        <v>67</v>
      </c>
      <c r="V250" s="31">
        <f t="shared" si="301"/>
        <v>39133390.97</v>
      </c>
      <c r="W250" s="51">
        <f>U250-'Non Residential-Finish&amp; Imp'!U237</f>
        <v>11</v>
      </c>
      <c r="X250" s="52">
        <f>W250/'Non Residential-Finish&amp; Imp'!U237</f>
        <v>0.1964285714</v>
      </c>
      <c r="Y250" s="53">
        <f>V250-'Non Residential-Finish&amp; Imp'!V237</f>
        <v>-38600883.03</v>
      </c>
      <c r="Z250" s="52">
        <f>Y250/'Non Residential-Finish&amp; Imp'!V237</f>
        <v>-0.4965748189</v>
      </c>
      <c r="AA250" s="53">
        <f t="shared" si="291"/>
        <v>337435148.1</v>
      </c>
      <c r="AB250" s="38"/>
      <c r="AC250" s="38"/>
      <c r="AD250" s="38"/>
      <c r="AE250" s="38"/>
      <c r="AF250" s="38"/>
      <c r="AG250" s="38"/>
      <c r="AH250" s="38"/>
      <c r="AI250" s="38"/>
      <c r="AJ250" s="38"/>
      <c r="AK250" s="38"/>
      <c r="AL250" s="38"/>
      <c r="AM250" s="38"/>
      <c r="AN250" s="38"/>
      <c r="AO250" s="38"/>
      <c r="AP250" s="38"/>
      <c r="AQ250" s="38"/>
    </row>
    <row r="251" ht="12.75" customHeight="1">
      <c r="A251" s="23" t="s">
        <v>31</v>
      </c>
      <c r="B251" s="71">
        <v>2023.0</v>
      </c>
      <c r="C251" s="83">
        <f t="shared" ref="C251:V251" si="302">SUM(C239:C250)</f>
        <v>7</v>
      </c>
      <c r="D251" s="42">
        <f t="shared" si="302"/>
        <v>2483882</v>
      </c>
      <c r="E251" s="83">
        <f t="shared" si="302"/>
        <v>83</v>
      </c>
      <c r="F251" s="42">
        <f t="shared" si="302"/>
        <v>44462236</v>
      </c>
      <c r="G251" s="83">
        <f t="shared" si="302"/>
        <v>655</v>
      </c>
      <c r="H251" s="42">
        <f t="shared" si="302"/>
        <v>541499187</v>
      </c>
      <c r="I251" s="83">
        <f t="shared" si="302"/>
        <v>120</v>
      </c>
      <c r="J251" s="42">
        <f t="shared" si="302"/>
        <v>65000133.69</v>
      </c>
      <c r="K251" s="83">
        <f t="shared" si="302"/>
        <v>8</v>
      </c>
      <c r="L251" s="42">
        <f t="shared" si="302"/>
        <v>36463531.14</v>
      </c>
      <c r="M251" s="83">
        <f t="shared" si="302"/>
        <v>17</v>
      </c>
      <c r="N251" s="42">
        <f t="shared" si="302"/>
        <v>4241727</v>
      </c>
      <c r="O251" s="83">
        <f t="shared" si="302"/>
        <v>0</v>
      </c>
      <c r="P251" s="42">
        <f t="shared" si="302"/>
        <v>0</v>
      </c>
      <c r="Q251" s="83">
        <f t="shared" si="302"/>
        <v>0</v>
      </c>
      <c r="R251" s="42">
        <f t="shared" si="302"/>
        <v>0</v>
      </c>
      <c r="S251" s="83">
        <f t="shared" si="302"/>
        <v>55</v>
      </c>
      <c r="T251" s="45">
        <f t="shared" si="302"/>
        <v>93970818</v>
      </c>
      <c r="U251" s="46">
        <f t="shared" si="302"/>
        <v>945</v>
      </c>
      <c r="V251" s="47">
        <f t="shared" si="302"/>
        <v>788121514.8</v>
      </c>
      <c r="W251" s="54">
        <f>U251-'Non Residential-Finish&amp; Imp'!U238</f>
        <v>172</v>
      </c>
      <c r="X251" s="55">
        <f>W251/'Non Residential-Finish&amp; Imp'!U238</f>
        <v>0.2225097025</v>
      </c>
      <c r="Y251" s="56">
        <f>V251-'Non Residential-Finish&amp; Imp'!V238</f>
        <v>337435148.1</v>
      </c>
      <c r="Z251" s="55">
        <f>Y251/'Non Residential-Finish&amp; Imp'!V238</f>
        <v>0.7487139018</v>
      </c>
      <c r="AA251" s="56">
        <f t="shared" ref="AA251:AA252" si="304">Y251</f>
        <v>337435148.1</v>
      </c>
      <c r="AB251" s="38"/>
      <c r="AC251" s="38"/>
      <c r="AD251" s="38"/>
      <c r="AE251" s="38"/>
      <c r="AF251" s="38"/>
      <c r="AG251" s="38"/>
      <c r="AH251" s="38"/>
      <c r="AI251" s="38"/>
      <c r="AJ251" s="38"/>
      <c r="AK251" s="38"/>
      <c r="AL251" s="38"/>
      <c r="AM251" s="38"/>
      <c r="AN251" s="38"/>
      <c r="AO251" s="38"/>
      <c r="AP251" s="38"/>
      <c r="AQ251" s="38"/>
    </row>
    <row r="252" ht="12.75" customHeight="1">
      <c r="A252" s="15" t="s">
        <v>19</v>
      </c>
      <c r="B252" s="24">
        <v>2024.0</v>
      </c>
      <c r="C252" s="25">
        <v>1.0</v>
      </c>
      <c r="D252" s="25">
        <v>1058407.0</v>
      </c>
      <c r="E252" s="25">
        <v>9.0</v>
      </c>
      <c r="F252" s="25">
        <v>2588907.0</v>
      </c>
      <c r="G252" s="25">
        <v>61.0</v>
      </c>
      <c r="H252" s="25">
        <v>3.9783980559999995E7</v>
      </c>
      <c r="I252" s="25">
        <v>10.0</v>
      </c>
      <c r="J252" s="25">
        <v>1982558.0</v>
      </c>
      <c r="K252" s="25">
        <v>0.0</v>
      </c>
      <c r="L252" s="25">
        <v>0.0</v>
      </c>
      <c r="M252" s="25">
        <v>1.0</v>
      </c>
      <c r="N252" s="25">
        <v>226800.0</v>
      </c>
      <c r="O252" s="25">
        <v>0.0</v>
      </c>
      <c r="P252" s="25">
        <v>0.0</v>
      </c>
      <c r="Q252" s="25">
        <v>0.0</v>
      </c>
      <c r="R252" s="85">
        <v>0.0</v>
      </c>
      <c r="S252" s="25">
        <v>7.0</v>
      </c>
      <c r="T252" s="25">
        <v>5072538.0</v>
      </c>
      <c r="U252" s="30">
        <f t="shared" ref="U252:V252" si="303">SUM(C252+G252+I252+K252+M252+O252+Q252+S252+E252)</f>
        <v>89</v>
      </c>
      <c r="V252" s="31">
        <f t="shared" si="303"/>
        <v>50713190.56</v>
      </c>
      <c r="W252" s="51">
        <f>U252-'Non Residential-Finish&amp; Imp'!U239</f>
        <v>22</v>
      </c>
      <c r="X252" s="52">
        <f>W252/'Non Residential-Finish&amp; Imp'!U239</f>
        <v>0.328358209</v>
      </c>
      <c r="Y252" s="53">
        <f>V252-'Non Residential-Finish&amp; Imp'!V239</f>
        <v>16240122.26</v>
      </c>
      <c r="Z252" s="52">
        <f>Y252/'Non Residential-Finish&amp; Imp'!V239</f>
        <v>0.4710959326</v>
      </c>
      <c r="AA252" s="53">
        <f t="shared" si="304"/>
        <v>16240122.26</v>
      </c>
      <c r="AB252" s="38"/>
      <c r="AC252" s="37">
        <f t="array" ref="AC252:AN253">TRANSPOSE(U252:V263)</f>
        <v>89</v>
      </c>
      <c r="AD252" s="37">
        <v>69.0</v>
      </c>
      <c r="AE252" s="37">
        <v>64.0</v>
      </c>
      <c r="AF252" s="37">
        <v>108.0</v>
      </c>
      <c r="AG252" s="37">
        <v>87.0</v>
      </c>
      <c r="AH252" s="37">
        <v>77.0</v>
      </c>
      <c r="AI252" s="37">
        <v>52.0</v>
      </c>
      <c r="AJ252" s="37">
        <v>66.0</v>
      </c>
      <c r="AK252" s="37">
        <v>61.0</v>
      </c>
      <c r="AL252" s="37">
        <v>46.0</v>
      </c>
      <c r="AM252" s="37">
        <v>59.0</v>
      </c>
      <c r="AN252" s="37">
        <v>73.0</v>
      </c>
      <c r="AO252" s="38"/>
      <c r="AP252" s="38"/>
      <c r="AQ252" s="38"/>
    </row>
    <row r="253" ht="12.75" customHeight="1">
      <c r="A253" s="15" t="s">
        <v>20</v>
      </c>
      <c r="B253" s="24">
        <v>2024.0</v>
      </c>
      <c r="C253" s="25">
        <v>0.0</v>
      </c>
      <c r="D253" s="25">
        <v>0.0</v>
      </c>
      <c r="E253" s="25">
        <v>0.0</v>
      </c>
      <c r="F253" s="25">
        <v>0.0</v>
      </c>
      <c r="G253" s="25">
        <v>52.0</v>
      </c>
      <c r="H253" s="25">
        <v>2.7137932349999998E7</v>
      </c>
      <c r="I253" s="25">
        <v>15.0</v>
      </c>
      <c r="J253" s="25">
        <v>1.646576E7</v>
      </c>
      <c r="K253" s="25">
        <v>0.0</v>
      </c>
      <c r="L253" s="25">
        <v>0.0</v>
      </c>
      <c r="M253" s="25">
        <v>0.0</v>
      </c>
      <c r="N253" s="25">
        <v>0.0</v>
      </c>
      <c r="O253" s="25">
        <v>0.0</v>
      </c>
      <c r="P253" s="25">
        <v>0.0</v>
      </c>
      <c r="Q253" s="25">
        <v>0.0</v>
      </c>
      <c r="R253" s="86">
        <v>0.0</v>
      </c>
      <c r="S253" s="25">
        <v>2.0</v>
      </c>
      <c r="T253" s="25">
        <v>155000.0</v>
      </c>
      <c r="U253" s="30">
        <f t="shared" ref="U253:V253" si="305">SUM(C253+G253+I253+K253+M253+O253+Q253+S253+E253)</f>
        <v>69</v>
      </c>
      <c r="V253" s="31">
        <f t="shared" si="305"/>
        <v>43758692.35</v>
      </c>
      <c r="W253" s="51">
        <f>U253-'Non Residential-Finish&amp; Imp'!U240</f>
        <v>-4</v>
      </c>
      <c r="X253" s="52">
        <f>W253/'Non Residential-Finish&amp; Imp'!U240</f>
        <v>-0.05479452055</v>
      </c>
      <c r="Y253" s="53">
        <f>V253-'Non Residential-Finish&amp; Imp'!V240</f>
        <v>5846079.76</v>
      </c>
      <c r="Z253" s="52">
        <f>Y253/'Non Residential-Finish&amp; Imp'!V240</f>
        <v>0.1541988104</v>
      </c>
      <c r="AA253" s="53">
        <f t="shared" ref="AA253:AA263" si="307">AA252+Y253</f>
        <v>22086202.02</v>
      </c>
      <c r="AB253" s="38"/>
      <c r="AC253" s="37">
        <v>5.0713190559999995E7</v>
      </c>
      <c r="AD253" s="37">
        <v>4.3758692349999994E7</v>
      </c>
      <c r="AE253" s="37">
        <v>2.2935932740000002E7</v>
      </c>
      <c r="AF253" s="37">
        <v>5.390913963E7</v>
      </c>
      <c r="AG253" s="37">
        <v>3.530173681E7</v>
      </c>
      <c r="AH253" s="37">
        <v>3.749777218E7</v>
      </c>
      <c r="AI253" s="37">
        <v>1.4919621E7</v>
      </c>
      <c r="AJ253" s="37">
        <v>6.3935692E7</v>
      </c>
      <c r="AK253" s="37">
        <v>1.41272188E8</v>
      </c>
      <c r="AL253" s="37">
        <v>2.6628528E7</v>
      </c>
      <c r="AM253" s="37">
        <v>2.363284E7</v>
      </c>
      <c r="AN253" s="37">
        <v>4.2300849879999995E7</v>
      </c>
      <c r="AO253" s="38"/>
      <c r="AP253" s="38"/>
      <c r="AQ253" s="38"/>
    </row>
    <row r="254" ht="12.75" customHeight="1">
      <c r="A254" s="15" t="s">
        <v>21</v>
      </c>
      <c r="B254" s="24">
        <v>2024.0</v>
      </c>
      <c r="C254" s="25">
        <v>1.0</v>
      </c>
      <c r="D254" s="25">
        <v>103752.0</v>
      </c>
      <c r="E254" s="25">
        <v>0.0</v>
      </c>
      <c r="F254" s="25">
        <v>0.0</v>
      </c>
      <c r="G254" s="25">
        <v>43.0</v>
      </c>
      <c r="H254" s="25">
        <v>1.390045374E7</v>
      </c>
      <c r="I254" s="25">
        <v>17.0</v>
      </c>
      <c r="J254" s="25">
        <v>8632727.0</v>
      </c>
      <c r="K254" s="25">
        <v>1.0</v>
      </c>
      <c r="L254" s="25">
        <v>199000.0</v>
      </c>
      <c r="M254" s="25">
        <v>0.0</v>
      </c>
      <c r="N254" s="25">
        <v>0.0</v>
      </c>
      <c r="O254" s="25">
        <v>0.0</v>
      </c>
      <c r="P254" s="25">
        <v>0.0</v>
      </c>
      <c r="Q254" s="25">
        <v>0.0</v>
      </c>
      <c r="R254" s="86">
        <v>0.0</v>
      </c>
      <c r="S254" s="25">
        <v>2.0</v>
      </c>
      <c r="T254" s="25">
        <v>100000.0</v>
      </c>
      <c r="U254" s="30">
        <f t="shared" ref="U254:V254" si="306">SUM(C254+G254+I254+K254+M254+O254+Q254+S254+E254)</f>
        <v>64</v>
      </c>
      <c r="V254" s="31">
        <f t="shared" si="306"/>
        <v>22935932.74</v>
      </c>
      <c r="W254" s="51">
        <f>U254-'Non Residential-Finish&amp; Imp'!U241</f>
        <v>-6</v>
      </c>
      <c r="X254" s="52">
        <f>W254/'Non Residential-Finish&amp; Imp'!U241</f>
        <v>-0.08571428571</v>
      </c>
      <c r="Y254" s="53">
        <f>V254-'Non Residential-Finish&amp; Imp'!V241</f>
        <v>-65477951.26</v>
      </c>
      <c r="Z254" s="52">
        <f>Y254/'Non Residential-Finish&amp; Imp'!V241</f>
        <v>-0.7405844908</v>
      </c>
      <c r="AA254" s="53">
        <f t="shared" si="307"/>
        <v>-43391749.24</v>
      </c>
      <c r="AB254" s="38"/>
      <c r="AC254" s="15">
        <f t="shared" ref="AC254:AN254" si="308">AC253/$AC$125</f>
        <v>50.71319056</v>
      </c>
      <c r="AD254" s="15">
        <f t="shared" si="308"/>
        <v>43.75869235</v>
      </c>
      <c r="AE254" s="15">
        <f t="shared" si="308"/>
        <v>22.93593274</v>
      </c>
      <c r="AF254" s="15">
        <f t="shared" si="308"/>
        <v>53.90913963</v>
      </c>
      <c r="AG254" s="15">
        <f t="shared" si="308"/>
        <v>35.30173681</v>
      </c>
      <c r="AH254" s="15">
        <f t="shared" si="308"/>
        <v>37.49777218</v>
      </c>
      <c r="AI254" s="15">
        <f t="shared" si="308"/>
        <v>14.919621</v>
      </c>
      <c r="AJ254" s="15">
        <f t="shared" si="308"/>
        <v>63.935692</v>
      </c>
      <c r="AK254" s="15">
        <f t="shared" si="308"/>
        <v>141.272188</v>
      </c>
      <c r="AL254" s="15">
        <f t="shared" si="308"/>
        <v>26.628528</v>
      </c>
      <c r="AM254" s="15">
        <f t="shared" si="308"/>
        <v>23.63284</v>
      </c>
      <c r="AN254" s="15">
        <f t="shared" si="308"/>
        <v>42.30084988</v>
      </c>
      <c r="AO254" s="38"/>
      <c r="AP254" s="38"/>
      <c r="AQ254" s="38"/>
    </row>
    <row r="255" ht="12.75" customHeight="1">
      <c r="A255" s="15" t="s">
        <v>22</v>
      </c>
      <c r="B255" s="24">
        <v>2024.0</v>
      </c>
      <c r="C255" s="25">
        <v>1.0</v>
      </c>
      <c r="D255" s="25">
        <v>563328.0</v>
      </c>
      <c r="E255" s="25">
        <v>4.0</v>
      </c>
      <c r="F255" s="25">
        <v>2360000.0</v>
      </c>
      <c r="G255" s="25">
        <v>75.0</v>
      </c>
      <c r="H255" s="25">
        <v>3.0277416630000003E7</v>
      </c>
      <c r="I255" s="25">
        <v>23.0</v>
      </c>
      <c r="J255" s="25">
        <v>1.0004497E7</v>
      </c>
      <c r="K255" s="25">
        <v>0.0</v>
      </c>
      <c r="L255" s="25">
        <v>0.0</v>
      </c>
      <c r="M255" s="25">
        <v>1.0</v>
      </c>
      <c r="N255" s="25">
        <v>128898.0</v>
      </c>
      <c r="O255" s="25">
        <v>0.0</v>
      </c>
      <c r="P255" s="25">
        <v>0.0</v>
      </c>
      <c r="Q255" s="25">
        <v>0.0</v>
      </c>
      <c r="R255" s="86">
        <v>0.0</v>
      </c>
      <c r="S255" s="25">
        <v>4.0</v>
      </c>
      <c r="T255" s="25">
        <v>1.0575E7</v>
      </c>
      <c r="U255" s="30">
        <f t="shared" ref="U255:V255" si="309">SUM(C255+G255+I255+K255+M255+O255+Q255+S255+E255)</f>
        <v>108</v>
      </c>
      <c r="V255" s="31">
        <f t="shared" si="309"/>
        <v>53909139.63</v>
      </c>
      <c r="W255" s="51">
        <f>U255-'Non Residential-Finish&amp; Imp'!U242</f>
        <v>39</v>
      </c>
      <c r="X255" s="52">
        <f>W255/'Non Residential-Finish&amp; Imp'!U242</f>
        <v>0.5652173913</v>
      </c>
      <c r="Y255" s="53">
        <f>V255-'Non Residential-Finish&amp; Imp'!V242</f>
        <v>-47580881.07</v>
      </c>
      <c r="Z255" s="52">
        <f>Y255/'Non Residential-Finish&amp; Imp'!V242</f>
        <v>-0.4688232473</v>
      </c>
      <c r="AA255" s="53">
        <f t="shared" si="307"/>
        <v>-90972630.31</v>
      </c>
      <c r="AB255" s="38"/>
      <c r="AC255" s="38"/>
      <c r="AD255" s="38"/>
      <c r="AE255" s="38"/>
      <c r="AF255" s="38"/>
      <c r="AG255" s="38"/>
      <c r="AH255" s="38"/>
      <c r="AI255" s="38"/>
      <c r="AJ255" s="38"/>
      <c r="AK255" s="38"/>
      <c r="AL255" s="38"/>
      <c r="AM255" s="38"/>
      <c r="AN255" s="38"/>
      <c r="AO255" s="38"/>
      <c r="AP255" s="38"/>
      <c r="AQ255" s="38"/>
    </row>
    <row r="256" ht="12.75" customHeight="1">
      <c r="A256" s="15" t="s">
        <v>23</v>
      </c>
      <c r="B256" s="24">
        <v>2024.0</v>
      </c>
      <c r="C256" s="25">
        <v>0.0</v>
      </c>
      <c r="D256" s="25">
        <v>0.0</v>
      </c>
      <c r="E256" s="25">
        <v>9.0</v>
      </c>
      <c r="F256" s="25">
        <v>1222995.0</v>
      </c>
      <c r="G256" s="25">
        <v>60.0</v>
      </c>
      <c r="H256" s="25">
        <v>1.605099461E7</v>
      </c>
      <c r="I256" s="25">
        <v>12.0</v>
      </c>
      <c r="J256" s="25">
        <v>1.16958552E7</v>
      </c>
      <c r="K256" s="25">
        <v>0.0</v>
      </c>
      <c r="L256" s="25">
        <v>0.0</v>
      </c>
      <c r="M256" s="25">
        <v>0.0</v>
      </c>
      <c r="N256" s="25">
        <v>0.0</v>
      </c>
      <c r="O256" s="25">
        <v>0.0</v>
      </c>
      <c r="P256" s="25">
        <v>0.0</v>
      </c>
      <c r="Q256" s="25">
        <v>0.0</v>
      </c>
      <c r="R256" s="86">
        <v>0.0</v>
      </c>
      <c r="S256" s="25">
        <v>6.0</v>
      </c>
      <c r="T256" s="25">
        <v>6331892.0</v>
      </c>
      <c r="U256" s="30">
        <f t="shared" ref="U256:V256" si="310">SUM(C256+G256+I256+K256+M256+O256+Q256+S256+E256)</f>
        <v>87</v>
      </c>
      <c r="V256" s="31">
        <f t="shared" si="310"/>
        <v>35301736.81</v>
      </c>
      <c r="W256" s="51">
        <f>U256-'Non Residential-Finish&amp; Imp'!U243</f>
        <v>4</v>
      </c>
      <c r="X256" s="52">
        <f>W256/'Non Residential-Finish&amp; Imp'!U243</f>
        <v>0.04819277108</v>
      </c>
      <c r="Y256" s="53">
        <f>V256-'Non Residential-Finish&amp; Imp'!V243</f>
        <v>-7001258.19</v>
      </c>
      <c r="Z256" s="52">
        <f>Y256/'Non Residential-Finish&amp; Imp'!V243</f>
        <v>-0.1655026598</v>
      </c>
      <c r="AA256" s="53">
        <f t="shared" si="307"/>
        <v>-97973888.5</v>
      </c>
      <c r="AB256" s="38"/>
      <c r="AC256" s="38"/>
      <c r="AD256" s="38"/>
      <c r="AE256" s="38"/>
      <c r="AF256" s="38"/>
      <c r="AG256" s="38"/>
      <c r="AH256" s="38"/>
      <c r="AI256" s="38"/>
      <c r="AJ256" s="38"/>
      <c r="AK256" s="38"/>
      <c r="AL256" s="38"/>
      <c r="AM256" s="38"/>
      <c r="AN256" s="38"/>
      <c r="AO256" s="38"/>
      <c r="AP256" s="38"/>
      <c r="AQ256" s="38"/>
    </row>
    <row r="257" ht="12.75" customHeight="1">
      <c r="A257" s="15" t="s">
        <v>32</v>
      </c>
      <c r="B257" s="24">
        <v>2024.0</v>
      </c>
      <c r="C257" s="25">
        <v>0.0</v>
      </c>
      <c r="D257" s="25">
        <v>0.0</v>
      </c>
      <c r="E257" s="25">
        <v>5.0</v>
      </c>
      <c r="F257" s="25">
        <v>1360450.0</v>
      </c>
      <c r="G257" s="25">
        <v>49.0</v>
      </c>
      <c r="H257" s="25">
        <v>2.958200418E7</v>
      </c>
      <c r="I257" s="25">
        <v>13.0</v>
      </c>
      <c r="J257" s="25">
        <v>4023254.0</v>
      </c>
      <c r="K257" s="25">
        <v>0.0</v>
      </c>
      <c r="L257" s="25">
        <v>0.0</v>
      </c>
      <c r="M257" s="25">
        <v>0.0</v>
      </c>
      <c r="N257" s="25">
        <v>0.0</v>
      </c>
      <c r="O257" s="25">
        <v>0.0</v>
      </c>
      <c r="P257" s="25">
        <v>0.0</v>
      </c>
      <c r="Q257" s="25">
        <v>0.0</v>
      </c>
      <c r="R257" s="86">
        <v>0.0</v>
      </c>
      <c r="S257" s="25">
        <v>10.0</v>
      </c>
      <c r="T257" s="25">
        <v>2532064.0</v>
      </c>
      <c r="U257" s="30">
        <f t="shared" ref="U257:V257" si="311">SUM(C257+G257+I257+K257+M257+O257+Q257+S257+E257)</f>
        <v>77</v>
      </c>
      <c r="V257" s="31">
        <f t="shared" si="311"/>
        <v>37497772.18</v>
      </c>
      <c r="W257" s="51">
        <f>U257-'Non Residential-Finish&amp; Imp'!U244</f>
        <v>13</v>
      </c>
      <c r="X257" s="52">
        <f>W257/'Non Residential-Finish&amp; Imp'!U244</f>
        <v>0.203125</v>
      </c>
      <c r="Y257" s="53">
        <f>V257-'Non Residential-Finish&amp; Imp'!V244</f>
        <v>-2648232.82</v>
      </c>
      <c r="Z257" s="52">
        <f>Y257/'Non Residential-Finish&amp; Imp'!V244</f>
        <v>-0.06596503986</v>
      </c>
      <c r="AA257" s="53">
        <f t="shared" si="307"/>
        <v>-100622121.3</v>
      </c>
      <c r="AB257" s="38"/>
      <c r="AC257" s="38"/>
      <c r="AD257" s="38"/>
      <c r="AE257" s="38"/>
      <c r="AF257" s="38"/>
      <c r="AG257" s="38"/>
      <c r="AH257" s="38"/>
      <c r="AI257" s="38"/>
      <c r="AJ257" s="38"/>
      <c r="AK257" s="38"/>
      <c r="AL257" s="38"/>
      <c r="AM257" s="38"/>
      <c r="AN257" s="38"/>
      <c r="AO257" s="38"/>
      <c r="AP257" s="38"/>
      <c r="AQ257" s="38"/>
    </row>
    <row r="258" ht="12.75" customHeight="1">
      <c r="A258" s="15" t="s">
        <v>25</v>
      </c>
      <c r="B258" s="24">
        <v>2024.0</v>
      </c>
      <c r="C258" s="25">
        <v>0.0</v>
      </c>
      <c r="D258" s="25">
        <v>0.0</v>
      </c>
      <c r="E258" s="25">
        <v>3.0</v>
      </c>
      <c r="F258" s="25">
        <v>155999.0</v>
      </c>
      <c r="G258" s="25">
        <v>30.0</v>
      </c>
      <c r="H258" s="25">
        <v>1.0397251E7</v>
      </c>
      <c r="I258" s="25">
        <v>10.0</v>
      </c>
      <c r="J258" s="25">
        <v>2502453.0</v>
      </c>
      <c r="K258" s="25">
        <v>3.0</v>
      </c>
      <c r="L258" s="25">
        <v>460518.0</v>
      </c>
      <c r="M258" s="25">
        <v>1.0</v>
      </c>
      <c r="N258" s="25">
        <v>554400.0</v>
      </c>
      <c r="O258" s="25">
        <v>0.0</v>
      </c>
      <c r="P258" s="25">
        <v>0.0</v>
      </c>
      <c r="Q258" s="25">
        <v>0.0</v>
      </c>
      <c r="R258" s="86">
        <v>0.0</v>
      </c>
      <c r="S258" s="25">
        <v>5.0</v>
      </c>
      <c r="T258" s="25">
        <v>849000.0</v>
      </c>
      <c r="U258" s="30">
        <f t="shared" ref="U258:V258" si="312">SUM(C258+G258+I258+K258+M258+O258+Q258+S258+E258)</f>
        <v>52</v>
      </c>
      <c r="V258" s="31">
        <f t="shared" si="312"/>
        <v>14919621</v>
      </c>
      <c r="W258" s="51">
        <f>U258-'Non Residential-Finish&amp; Imp'!U245</f>
        <v>-14</v>
      </c>
      <c r="X258" s="52">
        <f>W258/'Non Residential-Finish&amp; Imp'!U245</f>
        <v>-0.2121212121</v>
      </c>
      <c r="Y258" s="53">
        <f>V258-'Non Residential-Finish&amp; Imp'!V245</f>
        <v>-158615342</v>
      </c>
      <c r="Z258" s="52">
        <f>Y258/'Non Residential-Finish&amp; Imp'!V245</f>
        <v>-0.9140252734</v>
      </c>
      <c r="AA258" s="53">
        <f t="shared" si="307"/>
        <v>-259237463.3</v>
      </c>
      <c r="AB258" s="38"/>
      <c r="AC258" s="38"/>
      <c r="AD258" s="38"/>
      <c r="AE258" s="38"/>
      <c r="AF258" s="38"/>
      <c r="AG258" s="38"/>
      <c r="AH258" s="38"/>
      <c r="AI258" s="38"/>
      <c r="AJ258" s="38"/>
      <c r="AK258" s="38"/>
      <c r="AL258" s="38"/>
      <c r="AM258" s="38"/>
      <c r="AN258" s="38"/>
      <c r="AO258" s="38"/>
      <c r="AP258" s="38"/>
      <c r="AQ258" s="38"/>
    </row>
    <row r="259" ht="12.75" customHeight="1">
      <c r="A259" s="15" t="s">
        <v>26</v>
      </c>
      <c r="B259" s="24">
        <v>2024.0</v>
      </c>
      <c r="C259" s="25">
        <v>0.0</v>
      </c>
      <c r="D259" s="25">
        <v>0.0</v>
      </c>
      <c r="E259" s="25">
        <v>12.0</v>
      </c>
      <c r="F259" s="25">
        <v>8806764.0</v>
      </c>
      <c r="G259" s="25">
        <v>38.0</v>
      </c>
      <c r="H259" s="25">
        <v>5.1714559E7</v>
      </c>
      <c r="I259" s="25">
        <v>11.0</v>
      </c>
      <c r="J259" s="25">
        <v>2659369.0</v>
      </c>
      <c r="K259" s="25">
        <v>0.0</v>
      </c>
      <c r="L259" s="25">
        <v>0.0</v>
      </c>
      <c r="M259" s="25">
        <v>0.0</v>
      </c>
      <c r="N259" s="25">
        <v>0.0</v>
      </c>
      <c r="O259" s="25">
        <v>0.0</v>
      </c>
      <c r="P259" s="25">
        <v>0.0</v>
      </c>
      <c r="Q259" s="25">
        <v>0.0</v>
      </c>
      <c r="R259" s="86">
        <v>0.0</v>
      </c>
      <c r="S259" s="25">
        <v>5.0</v>
      </c>
      <c r="T259" s="25">
        <v>755000.0</v>
      </c>
      <c r="U259" s="30">
        <f t="shared" ref="U259:V259" si="313">SUM(C259+G259+I259+K259+M259+O259+Q259+S259+E259)</f>
        <v>66</v>
      </c>
      <c r="V259" s="31">
        <f t="shared" si="313"/>
        <v>63935692</v>
      </c>
      <c r="W259" s="51">
        <f>U259-'Non Residential-Finish&amp; Imp'!U246</f>
        <v>-43</v>
      </c>
      <c r="X259" s="52">
        <f>W259/'Non Residential-Finish&amp; Imp'!U246</f>
        <v>-0.3944954128</v>
      </c>
      <c r="Y259" s="53">
        <f>V259-'Non Residential-Finish&amp; Imp'!V246</f>
        <v>10647496.47</v>
      </c>
      <c r="Z259" s="52">
        <f>Y259/'Non Residential-Finish&amp; Imp'!V246</f>
        <v>0.1998096645</v>
      </c>
      <c r="AA259" s="53">
        <f t="shared" si="307"/>
        <v>-248589966.9</v>
      </c>
      <c r="AB259" s="38"/>
      <c r="AC259" s="38"/>
      <c r="AD259" s="38"/>
      <c r="AE259" s="38"/>
      <c r="AF259" s="38"/>
      <c r="AG259" s="38"/>
      <c r="AH259" s="38"/>
      <c r="AI259" s="38"/>
      <c r="AJ259" s="38"/>
      <c r="AK259" s="38"/>
      <c r="AL259" s="38"/>
      <c r="AM259" s="38"/>
      <c r="AN259" s="38"/>
      <c r="AO259" s="38"/>
      <c r="AP259" s="38"/>
      <c r="AQ259" s="38"/>
    </row>
    <row r="260" ht="12.75" customHeight="1">
      <c r="A260" s="15" t="s">
        <v>27</v>
      </c>
      <c r="B260" s="24">
        <v>2024.0</v>
      </c>
      <c r="C260" s="25">
        <v>0.0</v>
      </c>
      <c r="D260" s="25">
        <v>0.0</v>
      </c>
      <c r="E260" s="25">
        <v>3.0</v>
      </c>
      <c r="F260" s="25">
        <v>55000.0</v>
      </c>
      <c r="G260" s="25">
        <v>39.0</v>
      </c>
      <c r="H260" s="25">
        <v>1.3081635E8</v>
      </c>
      <c r="I260" s="25">
        <v>16.0</v>
      </c>
      <c r="J260" s="25">
        <v>1.0120944E7</v>
      </c>
      <c r="K260" s="25">
        <v>0.0</v>
      </c>
      <c r="L260" s="25">
        <v>0.0</v>
      </c>
      <c r="M260" s="25">
        <v>2.0</v>
      </c>
      <c r="N260" s="25">
        <v>159894.0</v>
      </c>
      <c r="O260" s="25">
        <v>0.0</v>
      </c>
      <c r="P260" s="25">
        <v>0.0</v>
      </c>
      <c r="Q260" s="25">
        <v>0.0</v>
      </c>
      <c r="R260" s="86">
        <v>0.0</v>
      </c>
      <c r="S260" s="25">
        <v>1.0</v>
      </c>
      <c r="T260" s="25">
        <v>120000.0</v>
      </c>
      <c r="U260" s="30">
        <f t="shared" ref="U260:V260" si="314">SUM(C260+G260+I260+K260+M260+O260+Q260+S260+E260)</f>
        <v>61</v>
      </c>
      <c r="V260" s="31">
        <f t="shared" si="314"/>
        <v>141272188</v>
      </c>
      <c r="W260" s="51">
        <f>U260-'Non Residential-Finish&amp; Imp'!U247</f>
        <v>-29</v>
      </c>
      <c r="X260" s="52">
        <f>W260/'Non Residential-Finish&amp; Imp'!U247</f>
        <v>-0.3222222222</v>
      </c>
      <c r="Y260" s="53">
        <f>V260-'Non Residential-Finish&amp; Imp'!V247</f>
        <v>80890269</v>
      </c>
      <c r="Z260" s="52">
        <f>Y260/'Non Residential-Finish&amp; Imp'!V247</f>
        <v>1.339643892</v>
      </c>
      <c r="AA260" s="53">
        <f t="shared" si="307"/>
        <v>-167699697.9</v>
      </c>
      <c r="AB260" s="38"/>
      <c r="AC260" s="38"/>
      <c r="AD260" s="38"/>
      <c r="AE260" s="38"/>
      <c r="AF260" s="38"/>
      <c r="AG260" s="38"/>
      <c r="AH260" s="38"/>
      <c r="AI260" s="38"/>
      <c r="AJ260" s="38"/>
      <c r="AK260" s="38"/>
      <c r="AL260" s="38"/>
      <c r="AM260" s="38"/>
      <c r="AN260" s="38"/>
      <c r="AO260" s="38"/>
      <c r="AP260" s="38"/>
      <c r="AQ260" s="38"/>
    </row>
    <row r="261" ht="12.75" customHeight="1">
      <c r="A261" s="15" t="s">
        <v>28</v>
      </c>
      <c r="B261" s="24">
        <v>2024.0</v>
      </c>
      <c r="C261" s="25">
        <v>0.0</v>
      </c>
      <c r="D261" s="25">
        <v>0.0</v>
      </c>
      <c r="E261" s="25">
        <v>6.0</v>
      </c>
      <c r="F261" s="25">
        <v>642400.0</v>
      </c>
      <c r="G261" s="25">
        <v>28.0</v>
      </c>
      <c r="H261" s="25">
        <v>1.5781144E7</v>
      </c>
      <c r="I261" s="25">
        <v>10.0</v>
      </c>
      <c r="J261" s="25">
        <v>8806784.0</v>
      </c>
      <c r="K261" s="25">
        <v>0.0</v>
      </c>
      <c r="L261" s="25">
        <v>0.0</v>
      </c>
      <c r="M261" s="25">
        <v>1.0</v>
      </c>
      <c r="N261" s="25">
        <v>1379700.0</v>
      </c>
      <c r="O261" s="25">
        <v>0.0</v>
      </c>
      <c r="P261" s="25">
        <v>0.0</v>
      </c>
      <c r="Q261" s="25">
        <v>0.0</v>
      </c>
      <c r="R261" s="86">
        <v>0.0</v>
      </c>
      <c r="S261" s="25">
        <v>1.0</v>
      </c>
      <c r="T261" s="25">
        <v>18500.0</v>
      </c>
      <c r="U261" s="30">
        <f t="shared" ref="U261:V261" si="315">SUM(C261+G261+I261+K261+M261+O261+Q261+S261+E261)</f>
        <v>46</v>
      </c>
      <c r="V261" s="31">
        <f t="shared" si="315"/>
        <v>26628528</v>
      </c>
      <c r="W261" s="51">
        <f>U261-'Non Residential-Finish&amp; Imp'!U248</f>
        <v>-55</v>
      </c>
      <c r="X261" s="52">
        <f>W261/'Non Residential-Finish&amp; Imp'!U248</f>
        <v>-0.5445544554</v>
      </c>
      <c r="Y261" s="53">
        <f>V261-'Non Residential-Finish&amp; Imp'!V248</f>
        <v>-24102616.87</v>
      </c>
      <c r="Z261" s="52">
        <f>Y261/'Non Residential-Finish&amp; Imp'!V248</f>
        <v>-0.4751049268</v>
      </c>
      <c r="AA261" s="53">
        <f t="shared" si="307"/>
        <v>-191802314.7</v>
      </c>
      <c r="AB261" s="38"/>
      <c r="AC261" s="38"/>
      <c r="AD261" s="38"/>
      <c r="AE261" s="38"/>
      <c r="AF261" s="38"/>
      <c r="AG261" s="38"/>
      <c r="AH261" s="38"/>
      <c r="AI261" s="38"/>
      <c r="AJ261" s="38"/>
      <c r="AK261" s="38"/>
      <c r="AL261" s="38"/>
      <c r="AM261" s="38"/>
      <c r="AN261" s="38"/>
      <c r="AO261" s="38"/>
      <c r="AP261" s="38"/>
      <c r="AQ261" s="38"/>
    </row>
    <row r="262" ht="12.75" customHeight="1">
      <c r="A262" s="15" t="s">
        <v>29</v>
      </c>
      <c r="B262" s="24">
        <v>2024.0</v>
      </c>
      <c r="C262" s="25">
        <v>0.0</v>
      </c>
      <c r="D262" s="25">
        <v>0.0</v>
      </c>
      <c r="E262" s="25">
        <v>3.0</v>
      </c>
      <c r="F262" s="25">
        <v>445000.0</v>
      </c>
      <c r="G262" s="25">
        <v>37.0</v>
      </c>
      <c r="H262" s="25">
        <v>1.8718174E7</v>
      </c>
      <c r="I262" s="25">
        <v>14.0</v>
      </c>
      <c r="J262" s="25">
        <v>3372811.0</v>
      </c>
      <c r="K262" s="25">
        <v>0.0</v>
      </c>
      <c r="L262" s="25">
        <v>0.0</v>
      </c>
      <c r="M262" s="25">
        <v>1.0</v>
      </c>
      <c r="N262" s="25">
        <v>36855.0</v>
      </c>
      <c r="O262" s="25">
        <v>0.0</v>
      </c>
      <c r="P262" s="25">
        <v>0.0</v>
      </c>
      <c r="Q262" s="25">
        <v>0.0</v>
      </c>
      <c r="R262" s="86">
        <v>0.0</v>
      </c>
      <c r="S262" s="25">
        <v>4.0</v>
      </c>
      <c r="T262" s="25">
        <v>1060000.0</v>
      </c>
      <c r="U262" s="30">
        <f t="shared" ref="U262:V262" si="316">SUM(C262+G262+I262+K262+M262+O262+Q262+S262+E262)</f>
        <v>59</v>
      </c>
      <c r="V262" s="31">
        <f t="shared" si="316"/>
        <v>23632840</v>
      </c>
      <c r="W262" s="51">
        <f>U262-'Non Residential-Finish&amp; Imp'!U249</f>
        <v>-27</v>
      </c>
      <c r="X262" s="52">
        <f>W262/'Non Residential-Finish&amp; Imp'!U249</f>
        <v>-0.3139534884</v>
      </c>
      <c r="Y262" s="53">
        <f>V262-'Non Residential-Finish&amp; Imp'!V249</f>
        <v>-42680475.88</v>
      </c>
      <c r="Z262" s="52">
        <f>Y262/'Non Residential-Finish&amp; Imp'!V249</f>
        <v>-0.6436184847</v>
      </c>
      <c r="AA262" s="53">
        <f t="shared" si="307"/>
        <v>-234482790.6</v>
      </c>
      <c r="AB262" s="38"/>
      <c r="AC262" s="38"/>
      <c r="AD262" s="38"/>
      <c r="AE262" s="38"/>
      <c r="AF262" s="38"/>
      <c r="AG262" s="38"/>
      <c r="AH262" s="38"/>
      <c r="AI262" s="38"/>
      <c r="AJ262" s="38"/>
      <c r="AK262" s="38"/>
      <c r="AL262" s="38"/>
      <c r="AM262" s="38"/>
      <c r="AN262" s="38"/>
      <c r="AO262" s="38"/>
      <c r="AP262" s="38"/>
      <c r="AQ262" s="38"/>
    </row>
    <row r="263" ht="12.75" customHeight="1">
      <c r="A263" s="15" t="s">
        <v>30</v>
      </c>
      <c r="B263" s="24">
        <v>2024.0</v>
      </c>
      <c r="C263" s="25">
        <v>0.0</v>
      </c>
      <c r="D263" s="25">
        <v>0.0</v>
      </c>
      <c r="E263" s="25">
        <v>8.0</v>
      </c>
      <c r="F263" s="25">
        <v>7590829.0</v>
      </c>
      <c r="G263" s="25">
        <v>50.0</v>
      </c>
      <c r="H263" s="25">
        <v>1.724241988E7</v>
      </c>
      <c r="I263" s="25">
        <v>10.0</v>
      </c>
      <c r="J263" s="25">
        <v>1.073494E7</v>
      </c>
      <c r="K263" s="25">
        <v>0.0</v>
      </c>
      <c r="L263" s="25">
        <v>0.0</v>
      </c>
      <c r="M263" s="25">
        <v>0.0</v>
      </c>
      <c r="N263" s="25">
        <v>0.0</v>
      </c>
      <c r="O263" s="25">
        <v>0.0</v>
      </c>
      <c r="P263" s="25">
        <v>0.0</v>
      </c>
      <c r="Q263" s="25">
        <v>0.0</v>
      </c>
      <c r="R263" s="86">
        <v>0.0</v>
      </c>
      <c r="S263" s="25">
        <v>5.0</v>
      </c>
      <c r="T263" s="25">
        <v>6732661.0</v>
      </c>
      <c r="U263" s="30">
        <f t="shared" ref="U263:V263" si="317">SUM(C263+G263+I263+K263+M263+O263+Q263+S263+E263)</f>
        <v>73</v>
      </c>
      <c r="V263" s="31">
        <f t="shared" si="317"/>
        <v>42300849.88</v>
      </c>
      <c r="W263" s="51">
        <f>U263-'Non Residential-Finish&amp; Imp'!U250</f>
        <v>6</v>
      </c>
      <c r="X263" s="52">
        <f>W263/'Non Residential-Finish&amp; Imp'!U250</f>
        <v>0.08955223881</v>
      </c>
      <c r="Y263" s="53">
        <f>V263-'Non Residential-Finish&amp; Imp'!V250</f>
        <v>3167458.91</v>
      </c>
      <c r="Z263" s="52">
        <f>Y263/'Non Residential-Finish&amp; Imp'!V250</f>
        <v>0.08094005737</v>
      </c>
      <c r="AA263" s="53">
        <f t="shared" si="307"/>
        <v>-231315331.7</v>
      </c>
      <c r="AB263" s="38"/>
      <c r="AC263" s="38"/>
      <c r="AD263" s="38"/>
      <c r="AE263" s="38"/>
      <c r="AF263" s="38"/>
      <c r="AG263" s="38"/>
      <c r="AH263" s="38"/>
      <c r="AI263" s="38"/>
      <c r="AJ263" s="38"/>
      <c r="AK263" s="38"/>
      <c r="AL263" s="38"/>
      <c r="AM263" s="38"/>
      <c r="AN263" s="38"/>
      <c r="AO263" s="38"/>
      <c r="AP263" s="38"/>
      <c r="AQ263" s="38"/>
    </row>
    <row r="264" ht="12.75" customHeight="1">
      <c r="A264" s="23" t="s">
        <v>31</v>
      </c>
      <c r="B264" s="71">
        <v>2024.0</v>
      </c>
      <c r="C264" s="83">
        <f t="shared" ref="C264:V264" si="318">SUM(C252:C263)</f>
        <v>3</v>
      </c>
      <c r="D264" s="42">
        <f t="shared" si="318"/>
        <v>1725487</v>
      </c>
      <c r="E264" s="83">
        <f t="shared" si="318"/>
        <v>62</v>
      </c>
      <c r="F264" s="42">
        <f t="shared" si="318"/>
        <v>25228344</v>
      </c>
      <c r="G264" s="83">
        <f t="shared" si="318"/>
        <v>562</v>
      </c>
      <c r="H264" s="42">
        <f t="shared" si="318"/>
        <v>401402680</v>
      </c>
      <c r="I264" s="83">
        <f t="shared" si="318"/>
        <v>161</v>
      </c>
      <c r="J264" s="42">
        <f t="shared" si="318"/>
        <v>91001952.2</v>
      </c>
      <c r="K264" s="83">
        <f t="shared" si="318"/>
        <v>4</v>
      </c>
      <c r="L264" s="42">
        <f t="shared" si="318"/>
        <v>659518</v>
      </c>
      <c r="M264" s="83">
        <f t="shared" si="318"/>
        <v>7</v>
      </c>
      <c r="N264" s="42">
        <f t="shared" si="318"/>
        <v>2486547</v>
      </c>
      <c r="O264" s="83">
        <f t="shared" si="318"/>
        <v>0</v>
      </c>
      <c r="P264" s="42">
        <f t="shared" si="318"/>
        <v>0</v>
      </c>
      <c r="Q264" s="83">
        <f t="shared" si="318"/>
        <v>0</v>
      </c>
      <c r="R264" s="83">
        <f t="shared" si="318"/>
        <v>0</v>
      </c>
      <c r="S264" s="83">
        <f t="shared" si="318"/>
        <v>52</v>
      </c>
      <c r="T264" s="45">
        <f t="shared" si="318"/>
        <v>34301655</v>
      </c>
      <c r="U264" s="46">
        <f t="shared" si="318"/>
        <v>851</v>
      </c>
      <c r="V264" s="47">
        <f t="shared" si="318"/>
        <v>556806183.2</v>
      </c>
      <c r="W264" s="54">
        <f>U264-'Non Residential-Finish&amp; Imp'!U251</f>
        <v>-94</v>
      </c>
      <c r="X264" s="55">
        <f>W264/'Non Residential-Finish&amp; Imp'!U251</f>
        <v>-0.09947089947</v>
      </c>
      <c r="Y264" s="56">
        <f>V264-'Non Residential-Finish&amp; Imp'!V251</f>
        <v>-231315331.7</v>
      </c>
      <c r="Z264" s="55">
        <f>Y264/'Non Residential-Finish&amp; Imp'!V251</f>
        <v>-0.2935021153</v>
      </c>
      <c r="AA264" s="56">
        <f t="shared" ref="AA264:AA265" si="320">Y264</f>
        <v>-231315331.7</v>
      </c>
      <c r="AB264" s="38"/>
      <c r="AC264" s="38"/>
      <c r="AD264" s="38"/>
      <c r="AE264" s="38"/>
      <c r="AF264" s="38"/>
      <c r="AG264" s="38"/>
      <c r="AH264" s="38"/>
      <c r="AI264" s="38"/>
      <c r="AJ264" s="38"/>
      <c r="AK264" s="38"/>
      <c r="AL264" s="38"/>
      <c r="AM264" s="38"/>
      <c r="AN264" s="38"/>
      <c r="AO264" s="38"/>
      <c r="AP264" s="38"/>
      <c r="AQ264" s="38"/>
    </row>
    <row r="265" ht="12.75" customHeight="1">
      <c r="A265" s="15" t="s">
        <v>19</v>
      </c>
      <c r="B265" s="24">
        <v>2025.0</v>
      </c>
      <c r="C265" s="25">
        <v>0.0</v>
      </c>
      <c r="D265" s="25">
        <v>0.0</v>
      </c>
      <c r="E265" s="25">
        <v>3.0</v>
      </c>
      <c r="F265" s="25">
        <v>755000.0</v>
      </c>
      <c r="G265" s="25">
        <v>43.0</v>
      </c>
      <c r="H265" s="25">
        <v>1.570565046E7</v>
      </c>
      <c r="I265" s="25">
        <v>18.0</v>
      </c>
      <c r="J265" s="25">
        <v>1.3276203E7</v>
      </c>
      <c r="K265" s="25">
        <v>0.0</v>
      </c>
      <c r="L265" s="25">
        <v>0.0</v>
      </c>
      <c r="M265" s="25">
        <v>0.0</v>
      </c>
      <c r="N265" s="25">
        <v>0.0</v>
      </c>
      <c r="O265" s="25">
        <v>0.0</v>
      </c>
      <c r="P265" s="25">
        <v>0.0</v>
      </c>
      <c r="Q265" s="25">
        <v>0.0</v>
      </c>
      <c r="R265" s="85">
        <v>0.0</v>
      </c>
      <c r="S265" s="25">
        <v>2.0</v>
      </c>
      <c r="T265" s="25">
        <v>295990.0</v>
      </c>
      <c r="U265" s="30">
        <f t="shared" ref="U265:V265" si="319">SUM(C265+G265+I265+K265+M265+O265+Q265+S265+E265)</f>
        <v>66</v>
      </c>
      <c r="V265" s="31">
        <f t="shared" si="319"/>
        <v>30032843.46</v>
      </c>
      <c r="W265" s="51">
        <f>U265-'Non Residential-Finish&amp; Imp'!U252</f>
        <v>-23</v>
      </c>
      <c r="X265" s="52">
        <f>W265/'Non Residential-Finish&amp; Imp'!U252</f>
        <v>-0.2584269663</v>
      </c>
      <c r="Y265" s="53">
        <f>V265-'Non Residential-Finish&amp; Imp'!V252</f>
        <v>-20680347.1</v>
      </c>
      <c r="Z265" s="52">
        <f>Y265/'Non Residential-Finish&amp; Imp'!V252</f>
        <v>-0.4077902982</v>
      </c>
      <c r="AA265" s="53">
        <f t="shared" si="320"/>
        <v>-20680347.1</v>
      </c>
      <c r="AB265" s="38"/>
      <c r="AC265" s="37">
        <f t="array" ref="AC265:AN266">TRANSPOSE(U265:V276)</f>
        <v>66</v>
      </c>
      <c r="AD265" s="37">
        <v>65.0</v>
      </c>
      <c r="AE265" s="37">
        <v>91.0</v>
      </c>
      <c r="AF265" s="37">
        <v>0.0</v>
      </c>
      <c r="AG265" s="37">
        <v>0.0</v>
      </c>
      <c r="AH265" s="37">
        <v>0.0</v>
      </c>
      <c r="AI265" s="37">
        <v>0.0</v>
      </c>
      <c r="AJ265" s="37">
        <v>0.0</v>
      </c>
      <c r="AK265" s="37">
        <v>0.0</v>
      </c>
      <c r="AL265" s="37">
        <v>0.0</v>
      </c>
      <c r="AM265" s="37">
        <v>0.0</v>
      </c>
      <c r="AN265" s="37">
        <v>0.0</v>
      </c>
      <c r="AO265" s="38"/>
      <c r="AP265" s="38"/>
      <c r="AQ265" s="38"/>
    </row>
    <row r="266" ht="12.75" customHeight="1">
      <c r="A266" s="15" t="s">
        <v>20</v>
      </c>
      <c r="B266" s="24">
        <v>2025.0</v>
      </c>
      <c r="C266" s="25">
        <v>1.0</v>
      </c>
      <c r="D266" s="25">
        <v>202356.0</v>
      </c>
      <c r="E266" s="25">
        <v>3.0</v>
      </c>
      <c r="F266" s="25">
        <v>170937.0</v>
      </c>
      <c r="G266" s="25">
        <v>45.0</v>
      </c>
      <c r="H266" s="25">
        <v>5.2414736E7</v>
      </c>
      <c r="I266" s="25">
        <v>12.0</v>
      </c>
      <c r="J266" s="25">
        <v>5898959.0</v>
      </c>
      <c r="K266" s="25">
        <v>0.0</v>
      </c>
      <c r="L266" s="25">
        <v>0.0</v>
      </c>
      <c r="M266" s="25">
        <v>1.0</v>
      </c>
      <c r="N266" s="25">
        <v>28000.0</v>
      </c>
      <c r="O266" s="25">
        <v>0.0</v>
      </c>
      <c r="P266" s="25">
        <v>0.0</v>
      </c>
      <c r="Q266" s="25">
        <v>0.0</v>
      </c>
      <c r="R266" s="86">
        <v>0.0</v>
      </c>
      <c r="S266" s="25">
        <v>3.0</v>
      </c>
      <c r="T266" s="25">
        <v>795000.0</v>
      </c>
      <c r="U266" s="30">
        <f t="shared" ref="U266:V266" si="321">SUM(C266+G266+I266+K266+M266+O266+Q266+S266+E266)</f>
        <v>65</v>
      </c>
      <c r="V266" s="31">
        <f t="shared" si="321"/>
        <v>59509988</v>
      </c>
      <c r="W266" s="51">
        <f>U266-'Non Residential-Finish&amp; Imp'!U253</f>
        <v>-4</v>
      </c>
      <c r="X266" s="52">
        <f>W266/'Non Residential-Finish&amp; Imp'!U253</f>
        <v>-0.05797101449</v>
      </c>
      <c r="Y266" s="53">
        <f>V266-'Non Residential-Finish&amp; Imp'!V253</f>
        <v>15751295.65</v>
      </c>
      <c r="Z266" s="52">
        <f>Y266/'Non Residential-Finish&amp; Imp'!V253</f>
        <v>0.3599580976</v>
      </c>
      <c r="AA266" s="53">
        <f t="shared" ref="AA266:AA276" si="323">AA265+Y266</f>
        <v>-4929051.45</v>
      </c>
      <c r="AB266" s="38"/>
      <c r="AC266" s="37">
        <v>3.003284346E7</v>
      </c>
      <c r="AD266" s="37">
        <v>5.9509988E7</v>
      </c>
      <c r="AE266" s="37">
        <v>3.5419844E7</v>
      </c>
      <c r="AF266" s="37">
        <v>0.0</v>
      </c>
      <c r="AG266" s="37">
        <v>0.0</v>
      </c>
      <c r="AH266" s="37">
        <v>0.0</v>
      </c>
      <c r="AI266" s="37">
        <v>0.0</v>
      </c>
      <c r="AJ266" s="37">
        <v>0.0</v>
      </c>
      <c r="AK266" s="37">
        <v>0.0</v>
      </c>
      <c r="AL266" s="37">
        <v>0.0</v>
      </c>
      <c r="AM266" s="37">
        <v>0.0</v>
      </c>
      <c r="AN266" s="37">
        <v>0.0</v>
      </c>
      <c r="AO266" s="38"/>
      <c r="AP266" s="38"/>
      <c r="AQ266" s="38"/>
    </row>
    <row r="267" ht="12.75" customHeight="1">
      <c r="A267" s="15" t="s">
        <v>21</v>
      </c>
      <c r="B267" s="24">
        <v>2025.0</v>
      </c>
      <c r="C267" s="25">
        <v>1.0</v>
      </c>
      <c r="D267" s="25">
        <v>95940.0</v>
      </c>
      <c r="E267" s="25">
        <v>11.0</v>
      </c>
      <c r="F267" s="25">
        <v>1473300.0</v>
      </c>
      <c r="G267" s="25">
        <v>39.0</v>
      </c>
      <c r="H267" s="25">
        <v>1.3076554E7</v>
      </c>
      <c r="I267" s="25">
        <v>35.0</v>
      </c>
      <c r="J267" s="25">
        <v>1.5494949E7</v>
      </c>
      <c r="K267" s="25">
        <v>0.0</v>
      </c>
      <c r="L267" s="25">
        <v>0.0</v>
      </c>
      <c r="M267" s="25">
        <v>1.0</v>
      </c>
      <c r="N267" s="25">
        <v>9101.0</v>
      </c>
      <c r="O267" s="25">
        <v>0.0</v>
      </c>
      <c r="P267" s="25">
        <v>0.0</v>
      </c>
      <c r="Q267" s="25">
        <v>0.0</v>
      </c>
      <c r="R267" s="86">
        <v>0.0</v>
      </c>
      <c r="S267" s="25">
        <v>4.0</v>
      </c>
      <c r="T267" s="25">
        <v>5270000.0</v>
      </c>
      <c r="U267" s="30">
        <f t="shared" ref="U267:V267" si="322">SUM(C267+G267+I267+K267+M267+O267+Q267+S267+E267)</f>
        <v>91</v>
      </c>
      <c r="V267" s="31">
        <f t="shared" si="322"/>
        <v>35419844</v>
      </c>
      <c r="W267" s="51">
        <f>U267-'Non Residential-Finish&amp; Imp'!U254</f>
        <v>27</v>
      </c>
      <c r="X267" s="52">
        <f>W267/'Non Residential-Finish&amp; Imp'!U254</f>
        <v>0.421875</v>
      </c>
      <c r="Y267" s="53">
        <f>V267-'Non Residential-Finish&amp; Imp'!V254</f>
        <v>12483911.26</v>
      </c>
      <c r="Z267" s="52">
        <f>Y267/'Non Residential-Finish&amp; Imp'!V254</f>
        <v>0.5442949019</v>
      </c>
      <c r="AA267" s="53">
        <f t="shared" si="323"/>
        <v>7554859.81</v>
      </c>
      <c r="AB267" s="38"/>
      <c r="AC267" s="15">
        <f t="shared" ref="AC267:AN267" si="324">AC266/$AC$125</f>
        <v>30.03284346</v>
      </c>
      <c r="AD267" s="15">
        <f t="shared" si="324"/>
        <v>59.509988</v>
      </c>
      <c r="AE267" s="15">
        <f t="shared" si="324"/>
        <v>35.419844</v>
      </c>
      <c r="AF267" s="15">
        <f t="shared" si="324"/>
        <v>0</v>
      </c>
      <c r="AG267" s="15">
        <f t="shared" si="324"/>
        <v>0</v>
      </c>
      <c r="AH267" s="15">
        <f t="shared" si="324"/>
        <v>0</v>
      </c>
      <c r="AI267" s="15">
        <f t="shared" si="324"/>
        <v>0</v>
      </c>
      <c r="AJ267" s="15">
        <f t="shared" si="324"/>
        <v>0</v>
      </c>
      <c r="AK267" s="15">
        <f t="shared" si="324"/>
        <v>0</v>
      </c>
      <c r="AL267" s="15">
        <f t="shared" si="324"/>
        <v>0</v>
      </c>
      <c r="AM267" s="15">
        <f t="shared" si="324"/>
        <v>0</v>
      </c>
      <c r="AN267" s="15">
        <f t="shared" si="324"/>
        <v>0</v>
      </c>
      <c r="AO267" s="38"/>
      <c r="AP267" s="38"/>
      <c r="AQ267" s="38"/>
    </row>
    <row r="268" ht="12.75" customHeight="1">
      <c r="A268" s="15" t="s">
        <v>22</v>
      </c>
      <c r="B268" s="24">
        <v>2025.0</v>
      </c>
      <c r="C268" s="25">
        <v>0.0</v>
      </c>
      <c r="D268" s="25">
        <v>0.0</v>
      </c>
      <c r="E268" s="25">
        <v>0.0</v>
      </c>
      <c r="F268" s="25">
        <v>0.0</v>
      </c>
      <c r="G268" s="25">
        <v>0.0</v>
      </c>
      <c r="H268" s="25">
        <v>0.0</v>
      </c>
      <c r="I268" s="25">
        <v>0.0</v>
      </c>
      <c r="J268" s="25">
        <v>0.0</v>
      </c>
      <c r="K268" s="25">
        <v>0.0</v>
      </c>
      <c r="L268" s="25">
        <v>0.0</v>
      </c>
      <c r="M268" s="25">
        <v>0.0</v>
      </c>
      <c r="N268" s="25">
        <v>0.0</v>
      </c>
      <c r="O268" s="25">
        <v>0.0</v>
      </c>
      <c r="P268" s="25">
        <v>0.0</v>
      </c>
      <c r="Q268" s="25">
        <v>0.0</v>
      </c>
      <c r="R268" s="86">
        <v>0.0</v>
      </c>
      <c r="S268" s="25">
        <v>0.0</v>
      </c>
      <c r="T268" s="25">
        <v>0.0</v>
      </c>
      <c r="U268" s="30">
        <f t="shared" ref="U268:V268" si="325">SUM(C268+G268+I268+K268+M268+O268+Q268+S268+E268)</f>
        <v>0</v>
      </c>
      <c r="V268" s="31">
        <f t="shared" si="325"/>
        <v>0</v>
      </c>
      <c r="W268" s="51">
        <f>U268-'Non Residential-Finish&amp; Imp'!U255</f>
        <v>-108</v>
      </c>
      <c r="X268" s="52">
        <f>W268/'Non Residential-Finish&amp; Imp'!U255</f>
        <v>-1</v>
      </c>
      <c r="Y268" s="53">
        <f>V268-'Non Residential-Finish&amp; Imp'!V255</f>
        <v>-53909139.63</v>
      </c>
      <c r="Z268" s="52">
        <f>Y268/'Non Residential-Finish&amp; Imp'!V255</f>
        <v>-1</v>
      </c>
      <c r="AA268" s="53">
        <f t="shared" si="323"/>
        <v>-46354279.82</v>
      </c>
      <c r="AB268" s="38"/>
      <c r="AC268" s="38"/>
      <c r="AD268" s="38"/>
      <c r="AE268" s="38"/>
      <c r="AF268" s="38"/>
      <c r="AG268" s="38"/>
      <c r="AH268" s="38"/>
      <c r="AI268" s="38"/>
      <c r="AJ268" s="38"/>
      <c r="AK268" s="38"/>
      <c r="AL268" s="38"/>
      <c r="AM268" s="38"/>
      <c r="AN268" s="38"/>
      <c r="AO268" s="38"/>
      <c r="AP268" s="38"/>
      <c r="AQ268" s="38"/>
    </row>
    <row r="269" ht="12.75" customHeight="1">
      <c r="A269" s="15" t="s">
        <v>23</v>
      </c>
      <c r="B269" s="24">
        <v>2025.0</v>
      </c>
      <c r="C269" s="25">
        <v>0.0</v>
      </c>
      <c r="D269" s="25">
        <v>0.0</v>
      </c>
      <c r="E269" s="25">
        <v>0.0</v>
      </c>
      <c r="F269" s="25">
        <v>0.0</v>
      </c>
      <c r="G269" s="25">
        <v>0.0</v>
      </c>
      <c r="H269" s="25">
        <v>0.0</v>
      </c>
      <c r="I269" s="25">
        <v>0.0</v>
      </c>
      <c r="J269" s="25">
        <v>0.0</v>
      </c>
      <c r="K269" s="25">
        <v>0.0</v>
      </c>
      <c r="L269" s="25">
        <v>0.0</v>
      </c>
      <c r="M269" s="25">
        <v>0.0</v>
      </c>
      <c r="N269" s="25">
        <v>0.0</v>
      </c>
      <c r="O269" s="25">
        <v>0.0</v>
      </c>
      <c r="P269" s="25">
        <v>0.0</v>
      </c>
      <c r="Q269" s="25">
        <v>0.0</v>
      </c>
      <c r="R269" s="86">
        <v>0.0</v>
      </c>
      <c r="S269" s="25">
        <v>0.0</v>
      </c>
      <c r="T269" s="25">
        <v>0.0</v>
      </c>
      <c r="U269" s="30">
        <f t="shared" ref="U269:V269" si="326">SUM(C269+G269+I269+K269+M269+O269+Q269+S269+E269)</f>
        <v>0</v>
      </c>
      <c r="V269" s="31">
        <f t="shared" si="326"/>
        <v>0</v>
      </c>
      <c r="W269" s="51">
        <f>U269-'Non Residential-Finish&amp; Imp'!U256</f>
        <v>-87</v>
      </c>
      <c r="X269" s="52">
        <f>W269/'Non Residential-Finish&amp; Imp'!U256</f>
        <v>-1</v>
      </c>
      <c r="Y269" s="53">
        <f>V269-'Non Residential-Finish&amp; Imp'!V256</f>
        <v>-35301736.81</v>
      </c>
      <c r="Z269" s="52">
        <f>Y269/'Non Residential-Finish&amp; Imp'!V256</f>
        <v>-1</v>
      </c>
      <c r="AA269" s="53">
        <f t="shared" si="323"/>
        <v>-81656016.63</v>
      </c>
      <c r="AB269" s="38"/>
      <c r="AC269" s="38"/>
      <c r="AD269" s="38"/>
      <c r="AE269" s="38"/>
      <c r="AF269" s="38"/>
      <c r="AG269" s="38"/>
      <c r="AH269" s="38"/>
      <c r="AI269" s="38"/>
      <c r="AJ269" s="38"/>
      <c r="AK269" s="38"/>
      <c r="AL269" s="38"/>
      <c r="AM269" s="38"/>
      <c r="AN269" s="38"/>
      <c r="AO269" s="38"/>
      <c r="AP269" s="38"/>
      <c r="AQ269" s="38"/>
    </row>
    <row r="270" ht="12.75" customHeight="1">
      <c r="A270" s="15" t="s">
        <v>32</v>
      </c>
      <c r="B270" s="24">
        <v>2025.0</v>
      </c>
      <c r="C270" s="25">
        <v>0.0</v>
      </c>
      <c r="D270" s="25">
        <v>0.0</v>
      </c>
      <c r="E270" s="25">
        <v>0.0</v>
      </c>
      <c r="F270" s="25">
        <v>0.0</v>
      </c>
      <c r="G270" s="25">
        <v>0.0</v>
      </c>
      <c r="H270" s="25">
        <v>0.0</v>
      </c>
      <c r="I270" s="25">
        <v>0.0</v>
      </c>
      <c r="J270" s="25">
        <v>0.0</v>
      </c>
      <c r="K270" s="25">
        <v>0.0</v>
      </c>
      <c r="L270" s="25">
        <v>0.0</v>
      </c>
      <c r="M270" s="25">
        <v>0.0</v>
      </c>
      <c r="N270" s="25">
        <v>0.0</v>
      </c>
      <c r="O270" s="25">
        <v>0.0</v>
      </c>
      <c r="P270" s="25">
        <v>0.0</v>
      </c>
      <c r="Q270" s="25">
        <v>0.0</v>
      </c>
      <c r="R270" s="86">
        <v>0.0</v>
      </c>
      <c r="S270" s="25">
        <v>0.0</v>
      </c>
      <c r="T270" s="25">
        <v>0.0</v>
      </c>
      <c r="U270" s="30">
        <f t="shared" ref="U270:V270" si="327">SUM(C270+G270+I270+K270+M270+O270+Q270+S270+E270)</f>
        <v>0</v>
      </c>
      <c r="V270" s="31">
        <f t="shared" si="327"/>
        <v>0</v>
      </c>
      <c r="W270" s="51">
        <f>U270-'Non Residential-Finish&amp; Imp'!U257</f>
        <v>-77</v>
      </c>
      <c r="X270" s="52">
        <f>W270/'Non Residential-Finish&amp; Imp'!U257</f>
        <v>-1</v>
      </c>
      <c r="Y270" s="53">
        <f>V270-'Non Residential-Finish&amp; Imp'!V257</f>
        <v>-37497772.18</v>
      </c>
      <c r="Z270" s="52">
        <f>Y270/'Non Residential-Finish&amp; Imp'!V257</f>
        <v>-1</v>
      </c>
      <c r="AA270" s="53">
        <f t="shared" si="323"/>
        <v>-119153788.8</v>
      </c>
      <c r="AB270" s="38"/>
      <c r="AC270" s="38"/>
      <c r="AD270" s="38"/>
      <c r="AE270" s="38"/>
      <c r="AF270" s="38"/>
      <c r="AG270" s="38"/>
      <c r="AH270" s="38"/>
      <c r="AI270" s="38"/>
      <c r="AJ270" s="38"/>
      <c r="AK270" s="38"/>
      <c r="AL270" s="38"/>
      <c r="AM270" s="38"/>
      <c r="AN270" s="38"/>
      <c r="AO270" s="38"/>
      <c r="AP270" s="38"/>
      <c r="AQ270" s="38"/>
    </row>
    <row r="271" ht="12.75" customHeight="1">
      <c r="A271" s="15" t="s">
        <v>25</v>
      </c>
      <c r="B271" s="24">
        <v>2025.0</v>
      </c>
      <c r="C271" s="25">
        <v>0.0</v>
      </c>
      <c r="D271" s="25">
        <v>0.0</v>
      </c>
      <c r="E271" s="25">
        <v>0.0</v>
      </c>
      <c r="F271" s="25">
        <v>0.0</v>
      </c>
      <c r="G271" s="25">
        <v>0.0</v>
      </c>
      <c r="H271" s="25">
        <v>0.0</v>
      </c>
      <c r="I271" s="25">
        <v>0.0</v>
      </c>
      <c r="J271" s="25">
        <v>0.0</v>
      </c>
      <c r="K271" s="25">
        <v>0.0</v>
      </c>
      <c r="L271" s="25">
        <v>0.0</v>
      </c>
      <c r="M271" s="25">
        <v>0.0</v>
      </c>
      <c r="N271" s="25">
        <v>0.0</v>
      </c>
      <c r="O271" s="25">
        <v>0.0</v>
      </c>
      <c r="P271" s="25">
        <v>0.0</v>
      </c>
      <c r="Q271" s="25">
        <v>0.0</v>
      </c>
      <c r="R271" s="86">
        <v>0.0</v>
      </c>
      <c r="S271" s="25">
        <v>0.0</v>
      </c>
      <c r="T271" s="25">
        <v>0.0</v>
      </c>
      <c r="U271" s="30">
        <f t="shared" ref="U271:V271" si="328">SUM(C271+G271+I271+K271+M271+O271+Q271+S271+E271)</f>
        <v>0</v>
      </c>
      <c r="V271" s="31">
        <f t="shared" si="328"/>
        <v>0</v>
      </c>
      <c r="W271" s="51">
        <f>U271-'Non Residential-Finish&amp; Imp'!U258</f>
        <v>-52</v>
      </c>
      <c r="X271" s="52">
        <f>W271/'Non Residential-Finish&amp; Imp'!U258</f>
        <v>-1</v>
      </c>
      <c r="Y271" s="53">
        <f>V271-'Non Residential-Finish&amp; Imp'!V258</f>
        <v>-14919621</v>
      </c>
      <c r="Z271" s="52">
        <f>Y271/'Non Residential-Finish&amp; Imp'!V258</f>
        <v>-1</v>
      </c>
      <c r="AA271" s="53">
        <f t="shared" si="323"/>
        <v>-134073409.8</v>
      </c>
      <c r="AB271" s="38"/>
      <c r="AC271" s="38"/>
      <c r="AD271" s="38"/>
      <c r="AE271" s="38"/>
      <c r="AF271" s="38"/>
      <c r="AG271" s="38"/>
      <c r="AH271" s="38"/>
      <c r="AI271" s="38"/>
      <c r="AJ271" s="38"/>
      <c r="AK271" s="38"/>
      <c r="AL271" s="38"/>
      <c r="AM271" s="38"/>
      <c r="AN271" s="38"/>
      <c r="AO271" s="38"/>
      <c r="AP271" s="38"/>
      <c r="AQ271" s="38"/>
    </row>
    <row r="272" ht="12.75" customHeight="1">
      <c r="A272" s="15" t="s">
        <v>26</v>
      </c>
      <c r="B272" s="24">
        <v>2025.0</v>
      </c>
      <c r="C272" s="25">
        <v>0.0</v>
      </c>
      <c r="D272" s="25">
        <v>0.0</v>
      </c>
      <c r="E272" s="25">
        <v>0.0</v>
      </c>
      <c r="F272" s="25">
        <v>0.0</v>
      </c>
      <c r="G272" s="25">
        <v>0.0</v>
      </c>
      <c r="H272" s="25">
        <v>0.0</v>
      </c>
      <c r="I272" s="25">
        <v>0.0</v>
      </c>
      <c r="J272" s="25">
        <v>0.0</v>
      </c>
      <c r="K272" s="25">
        <v>0.0</v>
      </c>
      <c r="L272" s="25">
        <v>0.0</v>
      </c>
      <c r="M272" s="25">
        <v>0.0</v>
      </c>
      <c r="N272" s="25">
        <v>0.0</v>
      </c>
      <c r="O272" s="25">
        <v>0.0</v>
      </c>
      <c r="P272" s="25">
        <v>0.0</v>
      </c>
      <c r="Q272" s="25">
        <v>0.0</v>
      </c>
      <c r="R272" s="86">
        <v>0.0</v>
      </c>
      <c r="S272" s="25">
        <v>0.0</v>
      </c>
      <c r="T272" s="25">
        <v>0.0</v>
      </c>
      <c r="U272" s="30">
        <f t="shared" ref="U272:V272" si="329">SUM(C272+G272+I272+K272+M272+O272+Q272+S272+E272)</f>
        <v>0</v>
      </c>
      <c r="V272" s="31">
        <f t="shared" si="329"/>
        <v>0</v>
      </c>
      <c r="W272" s="51">
        <f>U272-'Non Residential-Finish&amp; Imp'!U259</f>
        <v>-66</v>
      </c>
      <c r="X272" s="52">
        <f>W272/'Non Residential-Finish&amp; Imp'!U259</f>
        <v>-1</v>
      </c>
      <c r="Y272" s="53">
        <f>V272-'Non Residential-Finish&amp; Imp'!V259</f>
        <v>-63935692</v>
      </c>
      <c r="Z272" s="52">
        <f>Y272/'Non Residential-Finish&amp; Imp'!V259</f>
        <v>-1</v>
      </c>
      <c r="AA272" s="53">
        <f t="shared" si="323"/>
        <v>-198009101.8</v>
      </c>
      <c r="AB272" s="38"/>
      <c r="AC272" s="38"/>
      <c r="AD272" s="38"/>
      <c r="AE272" s="38"/>
      <c r="AF272" s="38"/>
      <c r="AG272" s="38"/>
      <c r="AH272" s="38"/>
      <c r="AI272" s="38"/>
      <c r="AJ272" s="38"/>
      <c r="AK272" s="38"/>
      <c r="AL272" s="38"/>
      <c r="AM272" s="38"/>
      <c r="AN272" s="38"/>
      <c r="AO272" s="38"/>
      <c r="AP272" s="38"/>
      <c r="AQ272" s="38"/>
    </row>
    <row r="273" ht="12.75" customHeight="1">
      <c r="A273" s="15" t="s">
        <v>27</v>
      </c>
      <c r="B273" s="24">
        <v>2025.0</v>
      </c>
      <c r="C273" s="25">
        <v>0.0</v>
      </c>
      <c r="D273" s="25">
        <v>0.0</v>
      </c>
      <c r="E273" s="25">
        <v>0.0</v>
      </c>
      <c r="F273" s="25">
        <v>0.0</v>
      </c>
      <c r="G273" s="25">
        <v>0.0</v>
      </c>
      <c r="H273" s="25">
        <v>0.0</v>
      </c>
      <c r="I273" s="25">
        <v>0.0</v>
      </c>
      <c r="J273" s="25">
        <v>0.0</v>
      </c>
      <c r="K273" s="25">
        <v>0.0</v>
      </c>
      <c r="L273" s="25">
        <v>0.0</v>
      </c>
      <c r="M273" s="25">
        <v>0.0</v>
      </c>
      <c r="N273" s="25">
        <v>0.0</v>
      </c>
      <c r="O273" s="25">
        <v>0.0</v>
      </c>
      <c r="P273" s="25">
        <v>0.0</v>
      </c>
      <c r="Q273" s="25">
        <v>0.0</v>
      </c>
      <c r="R273" s="86">
        <v>0.0</v>
      </c>
      <c r="S273" s="25">
        <v>0.0</v>
      </c>
      <c r="T273" s="25">
        <v>0.0</v>
      </c>
      <c r="U273" s="30">
        <f t="shared" ref="U273:V273" si="330">SUM(C273+G273+I273+K273+M273+O273+Q273+S273+E273)</f>
        <v>0</v>
      </c>
      <c r="V273" s="31">
        <f t="shared" si="330"/>
        <v>0</v>
      </c>
      <c r="W273" s="51">
        <f>U273-'Non Residential-Finish&amp; Imp'!U260</f>
        <v>-61</v>
      </c>
      <c r="X273" s="52">
        <f>W273/'Non Residential-Finish&amp; Imp'!U260</f>
        <v>-1</v>
      </c>
      <c r="Y273" s="53">
        <f>V273-'Non Residential-Finish&amp; Imp'!V260</f>
        <v>-141272188</v>
      </c>
      <c r="Z273" s="52">
        <f>Y273/'Non Residential-Finish&amp; Imp'!V260</f>
        <v>-1</v>
      </c>
      <c r="AA273" s="53">
        <f t="shared" si="323"/>
        <v>-339281289.8</v>
      </c>
      <c r="AB273" s="38"/>
      <c r="AC273" s="38"/>
      <c r="AD273" s="38"/>
      <c r="AE273" s="38"/>
      <c r="AF273" s="38"/>
      <c r="AG273" s="38"/>
      <c r="AH273" s="38"/>
      <c r="AI273" s="38"/>
      <c r="AJ273" s="38"/>
      <c r="AK273" s="38"/>
      <c r="AL273" s="38"/>
      <c r="AM273" s="38"/>
      <c r="AN273" s="38"/>
      <c r="AO273" s="38"/>
      <c r="AP273" s="38"/>
      <c r="AQ273" s="38"/>
    </row>
    <row r="274" ht="12.75" customHeight="1">
      <c r="A274" s="15" t="s">
        <v>28</v>
      </c>
      <c r="B274" s="24">
        <v>2025.0</v>
      </c>
      <c r="C274" s="25">
        <v>0.0</v>
      </c>
      <c r="D274" s="25">
        <v>0.0</v>
      </c>
      <c r="E274" s="25">
        <v>0.0</v>
      </c>
      <c r="F274" s="25">
        <v>0.0</v>
      </c>
      <c r="G274" s="25">
        <v>0.0</v>
      </c>
      <c r="H274" s="25">
        <v>0.0</v>
      </c>
      <c r="I274" s="25">
        <v>0.0</v>
      </c>
      <c r="J274" s="25">
        <v>0.0</v>
      </c>
      <c r="K274" s="25">
        <v>0.0</v>
      </c>
      <c r="L274" s="25">
        <v>0.0</v>
      </c>
      <c r="M274" s="25">
        <v>0.0</v>
      </c>
      <c r="N274" s="25">
        <v>0.0</v>
      </c>
      <c r="O274" s="25">
        <v>0.0</v>
      </c>
      <c r="P274" s="25">
        <v>0.0</v>
      </c>
      <c r="Q274" s="25">
        <v>0.0</v>
      </c>
      <c r="R274" s="86">
        <v>0.0</v>
      </c>
      <c r="S274" s="25">
        <v>0.0</v>
      </c>
      <c r="T274" s="25">
        <v>0.0</v>
      </c>
      <c r="U274" s="30">
        <f t="shared" ref="U274:V274" si="331">SUM(C274+G274+I274+K274+M274+O274+Q274+S274+E274)</f>
        <v>0</v>
      </c>
      <c r="V274" s="31">
        <f t="shared" si="331"/>
        <v>0</v>
      </c>
      <c r="W274" s="51">
        <f>U274-'Non Residential-Finish&amp; Imp'!U261</f>
        <v>-46</v>
      </c>
      <c r="X274" s="52">
        <f>W274/'Non Residential-Finish&amp; Imp'!U261</f>
        <v>-1</v>
      </c>
      <c r="Y274" s="53">
        <f>V274-'Non Residential-Finish&amp; Imp'!V261</f>
        <v>-26628528</v>
      </c>
      <c r="Z274" s="52">
        <f>Y274/'Non Residential-Finish&amp; Imp'!V261</f>
        <v>-1</v>
      </c>
      <c r="AA274" s="53">
        <f t="shared" si="323"/>
        <v>-365909817.8</v>
      </c>
      <c r="AB274" s="38"/>
      <c r="AC274" s="38"/>
      <c r="AD274" s="38"/>
      <c r="AE274" s="38"/>
      <c r="AF274" s="38"/>
      <c r="AG274" s="38"/>
      <c r="AH274" s="38"/>
      <c r="AI274" s="38"/>
      <c r="AJ274" s="38"/>
      <c r="AK274" s="38"/>
      <c r="AL274" s="38"/>
      <c r="AM274" s="38"/>
      <c r="AN274" s="38"/>
      <c r="AO274" s="38"/>
      <c r="AP274" s="38"/>
      <c r="AQ274" s="38"/>
    </row>
    <row r="275" ht="12.75" customHeight="1">
      <c r="A275" s="15" t="s">
        <v>29</v>
      </c>
      <c r="B275" s="24">
        <v>2025.0</v>
      </c>
      <c r="C275" s="25">
        <v>0.0</v>
      </c>
      <c r="D275" s="25">
        <v>0.0</v>
      </c>
      <c r="E275" s="25">
        <v>0.0</v>
      </c>
      <c r="F275" s="25">
        <v>0.0</v>
      </c>
      <c r="G275" s="25">
        <v>0.0</v>
      </c>
      <c r="H275" s="25">
        <v>0.0</v>
      </c>
      <c r="I275" s="25">
        <v>0.0</v>
      </c>
      <c r="J275" s="25">
        <v>0.0</v>
      </c>
      <c r="K275" s="25">
        <v>0.0</v>
      </c>
      <c r="L275" s="25">
        <v>0.0</v>
      </c>
      <c r="M275" s="25">
        <v>0.0</v>
      </c>
      <c r="N275" s="25">
        <v>0.0</v>
      </c>
      <c r="O275" s="25">
        <v>0.0</v>
      </c>
      <c r="P275" s="25">
        <v>0.0</v>
      </c>
      <c r="Q275" s="25">
        <v>0.0</v>
      </c>
      <c r="R275" s="86">
        <v>0.0</v>
      </c>
      <c r="S275" s="25">
        <v>0.0</v>
      </c>
      <c r="T275" s="25">
        <v>0.0</v>
      </c>
      <c r="U275" s="30">
        <f t="shared" ref="U275:V275" si="332">SUM(C275+G275+I275+K275+M275+O275+Q275+S275+E275)</f>
        <v>0</v>
      </c>
      <c r="V275" s="31">
        <f t="shared" si="332"/>
        <v>0</v>
      </c>
      <c r="W275" s="51">
        <f>U275-'Non Residential-Finish&amp; Imp'!U262</f>
        <v>-59</v>
      </c>
      <c r="X275" s="52">
        <f>W275/'Non Residential-Finish&amp; Imp'!U262</f>
        <v>-1</v>
      </c>
      <c r="Y275" s="53">
        <f>V275-'Non Residential-Finish&amp; Imp'!V262</f>
        <v>-23632840</v>
      </c>
      <c r="Z275" s="52">
        <f>Y275/'Non Residential-Finish&amp; Imp'!V262</f>
        <v>-1</v>
      </c>
      <c r="AA275" s="53">
        <f t="shared" si="323"/>
        <v>-389542657.8</v>
      </c>
      <c r="AB275" s="38"/>
      <c r="AC275" s="38"/>
      <c r="AD275" s="38"/>
      <c r="AE275" s="38"/>
      <c r="AF275" s="38"/>
      <c r="AG275" s="38"/>
      <c r="AH275" s="38"/>
      <c r="AI275" s="38"/>
      <c r="AJ275" s="38"/>
      <c r="AK275" s="38"/>
      <c r="AL275" s="38"/>
      <c r="AM275" s="38"/>
      <c r="AN275" s="38"/>
      <c r="AO275" s="38"/>
      <c r="AP275" s="38"/>
      <c r="AQ275" s="38"/>
    </row>
    <row r="276" ht="12.75" customHeight="1">
      <c r="A276" s="15" t="s">
        <v>30</v>
      </c>
      <c r="B276" s="24">
        <v>2025.0</v>
      </c>
      <c r="C276" s="25">
        <v>0.0</v>
      </c>
      <c r="D276" s="25">
        <v>0.0</v>
      </c>
      <c r="E276" s="25">
        <v>0.0</v>
      </c>
      <c r="F276" s="25">
        <v>0.0</v>
      </c>
      <c r="G276" s="25">
        <v>0.0</v>
      </c>
      <c r="H276" s="25">
        <v>0.0</v>
      </c>
      <c r="I276" s="25">
        <v>0.0</v>
      </c>
      <c r="J276" s="25">
        <v>0.0</v>
      </c>
      <c r="K276" s="25">
        <v>0.0</v>
      </c>
      <c r="L276" s="25">
        <v>0.0</v>
      </c>
      <c r="M276" s="25">
        <v>0.0</v>
      </c>
      <c r="N276" s="25">
        <v>0.0</v>
      </c>
      <c r="O276" s="25">
        <v>0.0</v>
      </c>
      <c r="P276" s="25">
        <v>0.0</v>
      </c>
      <c r="Q276" s="25">
        <v>0.0</v>
      </c>
      <c r="R276" s="86">
        <v>0.0</v>
      </c>
      <c r="S276" s="25">
        <v>0.0</v>
      </c>
      <c r="T276" s="25">
        <v>0.0</v>
      </c>
      <c r="U276" s="30">
        <f t="shared" ref="U276:V276" si="333">SUM(C276+G276+I276+K276+M276+O276+Q276+S276+E276)</f>
        <v>0</v>
      </c>
      <c r="V276" s="31">
        <f t="shared" si="333"/>
        <v>0</v>
      </c>
      <c r="W276" s="51">
        <f>U276-'Non Residential-Finish&amp; Imp'!U263</f>
        <v>-73</v>
      </c>
      <c r="X276" s="52">
        <f>W276/'Non Residential-Finish&amp; Imp'!U263</f>
        <v>-1</v>
      </c>
      <c r="Y276" s="53">
        <f>V276-'Non Residential-Finish&amp; Imp'!V263</f>
        <v>-42300849.88</v>
      </c>
      <c r="Z276" s="52">
        <f>Y276/'Non Residential-Finish&amp; Imp'!V263</f>
        <v>-1</v>
      </c>
      <c r="AA276" s="53">
        <f t="shared" si="323"/>
        <v>-431843507.7</v>
      </c>
      <c r="AB276" s="38"/>
      <c r="AC276" s="38"/>
      <c r="AD276" s="38"/>
      <c r="AE276" s="38"/>
      <c r="AF276" s="38"/>
      <c r="AG276" s="38"/>
      <c r="AH276" s="38"/>
      <c r="AI276" s="38"/>
      <c r="AJ276" s="38"/>
      <c r="AK276" s="38"/>
      <c r="AL276" s="38"/>
      <c r="AM276" s="38"/>
      <c r="AN276" s="38"/>
      <c r="AO276" s="38"/>
      <c r="AP276" s="38"/>
      <c r="AQ276" s="38"/>
    </row>
    <row r="277" ht="12.75" customHeight="1">
      <c r="A277" s="23" t="s">
        <v>31</v>
      </c>
      <c r="B277" s="71">
        <v>2025.0</v>
      </c>
      <c r="C277" s="83">
        <f t="shared" ref="C277:V277" si="334">SUM(C265:C276)</f>
        <v>2</v>
      </c>
      <c r="D277" s="42">
        <f t="shared" si="334"/>
        <v>298296</v>
      </c>
      <c r="E277" s="83">
        <f t="shared" si="334"/>
        <v>17</v>
      </c>
      <c r="F277" s="42">
        <f t="shared" si="334"/>
        <v>2399237</v>
      </c>
      <c r="G277" s="83">
        <f t="shared" si="334"/>
        <v>127</v>
      </c>
      <c r="H277" s="42">
        <f t="shared" si="334"/>
        <v>81196940.46</v>
      </c>
      <c r="I277" s="83">
        <f t="shared" si="334"/>
        <v>65</v>
      </c>
      <c r="J277" s="42">
        <f t="shared" si="334"/>
        <v>34670111</v>
      </c>
      <c r="K277" s="83">
        <f t="shared" si="334"/>
        <v>0</v>
      </c>
      <c r="L277" s="42">
        <f t="shared" si="334"/>
        <v>0</v>
      </c>
      <c r="M277" s="83">
        <f t="shared" si="334"/>
        <v>2</v>
      </c>
      <c r="N277" s="42">
        <f t="shared" si="334"/>
        <v>37101</v>
      </c>
      <c r="O277" s="83">
        <f t="shared" si="334"/>
        <v>0</v>
      </c>
      <c r="P277" s="42">
        <f t="shared" si="334"/>
        <v>0</v>
      </c>
      <c r="Q277" s="83">
        <f t="shared" si="334"/>
        <v>0</v>
      </c>
      <c r="R277" s="83">
        <f t="shared" si="334"/>
        <v>0</v>
      </c>
      <c r="S277" s="83">
        <f t="shared" si="334"/>
        <v>9</v>
      </c>
      <c r="T277" s="45">
        <f t="shared" si="334"/>
        <v>6360990</v>
      </c>
      <c r="U277" s="46">
        <f t="shared" si="334"/>
        <v>222</v>
      </c>
      <c r="V277" s="47">
        <f t="shared" si="334"/>
        <v>124962675.5</v>
      </c>
      <c r="W277" s="54">
        <f>U277-'Non Residential-Finish&amp; Imp'!U264</f>
        <v>-629</v>
      </c>
      <c r="X277" s="55">
        <f>W277/'Non Residential-Finish&amp; Imp'!U264</f>
        <v>-0.7391304348</v>
      </c>
      <c r="Y277" s="56">
        <f>V277-'Non Residential-Finish&amp; Imp'!V264</f>
        <v>-431843507.7</v>
      </c>
      <c r="Z277" s="55">
        <f>Y277/'Non Residential-Finish&amp; Imp'!V264</f>
        <v>-0.7755723998</v>
      </c>
      <c r="AA277" s="56">
        <f>Y277</f>
        <v>-431843507.7</v>
      </c>
      <c r="AB277" s="38"/>
      <c r="AC277" s="38"/>
      <c r="AD277" s="38"/>
      <c r="AE277" s="38"/>
      <c r="AF277" s="38"/>
      <c r="AG277" s="38"/>
      <c r="AH277" s="38"/>
      <c r="AI277" s="38"/>
      <c r="AJ277" s="38"/>
      <c r="AK277" s="38"/>
      <c r="AL277" s="38"/>
      <c r="AM277" s="38"/>
      <c r="AN277" s="38"/>
      <c r="AO277" s="38"/>
      <c r="AP277" s="38"/>
      <c r="AQ277" s="38"/>
    </row>
    <row r="278" ht="12.75" customHeight="1">
      <c r="A278" s="171" t="s">
        <v>41</v>
      </c>
      <c r="B278" s="172"/>
      <c r="C278" s="173"/>
      <c r="D278" s="174"/>
      <c r="E278" s="173"/>
      <c r="F278" s="174"/>
      <c r="G278" s="173"/>
      <c r="H278" s="174"/>
      <c r="I278" s="173"/>
      <c r="J278" s="174"/>
      <c r="K278" s="173"/>
      <c r="L278" s="174"/>
      <c r="M278" s="173"/>
      <c r="N278" s="174"/>
      <c r="O278" s="173"/>
      <c r="P278" s="174"/>
      <c r="Q278" s="173"/>
      <c r="R278" s="174"/>
      <c r="S278" s="175"/>
      <c r="T278" s="175"/>
      <c r="U278" s="176"/>
      <c r="V278" s="177"/>
      <c r="W278" s="178"/>
      <c r="X278" s="179"/>
      <c r="Y278" s="180"/>
      <c r="Z278" s="179"/>
      <c r="AA278" s="180"/>
      <c r="AB278" s="38"/>
      <c r="AC278" s="38"/>
      <c r="AD278" s="38"/>
      <c r="AE278" s="38"/>
      <c r="AF278" s="38"/>
      <c r="AG278" s="38"/>
      <c r="AH278" s="38"/>
      <c r="AI278" s="38"/>
      <c r="AJ278" s="38"/>
      <c r="AK278" s="38"/>
      <c r="AL278" s="38"/>
      <c r="AM278" s="38"/>
      <c r="AN278" s="38"/>
      <c r="AO278" s="38"/>
      <c r="AP278" s="38"/>
      <c r="AQ278" s="38"/>
    </row>
    <row r="279" ht="12.75" customHeight="1">
      <c r="A279" s="181" t="s">
        <v>52</v>
      </c>
      <c r="B279" s="73"/>
      <c r="C279" s="73"/>
      <c r="D279" s="73"/>
      <c r="E279" s="73"/>
      <c r="F279" s="73"/>
      <c r="G279" s="73"/>
      <c r="H279" s="73"/>
      <c r="I279" s="73"/>
      <c r="J279" s="73"/>
      <c r="K279" s="73"/>
      <c r="L279" s="73"/>
      <c r="M279" s="73"/>
      <c r="N279" s="73"/>
      <c r="O279" s="73"/>
      <c r="P279" s="73"/>
      <c r="Q279" s="73"/>
      <c r="R279" s="182"/>
      <c r="S279" s="175"/>
      <c r="T279" s="175"/>
      <c r="U279" s="176"/>
      <c r="V279" s="177"/>
      <c r="W279" s="178"/>
      <c r="X279" s="179"/>
      <c r="Y279" s="180"/>
      <c r="Z279" s="179"/>
      <c r="AA279" s="180"/>
      <c r="AB279" s="38"/>
      <c r="AC279" s="38"/>
      <c r="AD279" s="38"/>
      <c r="AE279" s="38"/>
      <c r="AF279" s="38"/>
      <c r="AG279" s="38"/>
      <c r="AH279" s="38"/>
      <c r="AI279" s="38"/>
      <c r="AJ279" s="38"/>
      <c r="AK279" s="38"/>
      <c r="AL279" s="38"/>
      <c r="AM279" s="38"/>
      <c r="AN279" s="38"/>
      <c r="AO279" s="38"/>
      <c r="AP279" s="38"/>
      <c r="AQ279" s="38"/>
    </row>
    <row r="280" ht="12.75" customHeight="1">
      <c r="A280" s="76"/>
      <c r="B280" s="77"/>
      <c r="C280" s="77"/>
      <c r="D280" s="77"/>
      <c r="E280" s="77"/>
      <c r="F280" s="77"/>
      <c r="G280" s="77"/>
      <c r="H280" s="77"/>
      <c r="I280" s="77"/>
      <c r="J280" s="77"/>
      <c r="K280" s="77"/>
      <c r="L280" s="77"/>
      <c r="M280" s="77"/>
      <c r="N280" s="77"/>
      <c r="O280" s="77"/>
      <c r="P280" s="77"/>
      <c r="Q280" s="77"/>
      <c r="R280" s="183"/>
      <c r="S280" s="175"/>
      <c r="T280" s="175"/>
      <c r="U280" s="176"/>
      <c r="V280" s="177"/>
      <c r="W280" s="178"/>
      <c r="X280" s="179"/>
      <c r="Y280" s="180"/>
      <c r="Z280" s="179"/>
      <c r="AA280" s="180"/>
      <c r="AB280" s="38"/>
      <c r="AC280" s="38"/>
      <c r="AD280" s="38"/>
      <c r="AE280" s="38"/>
      <c r="AF280" s="38"/>
      <c r="AG280" s="38"/>
      <c r="AH280" s="38"/>
      <c r="AI280" s="38"/>
      <c r="AJ280" s="38"/>
      <c r="AK280" s="38"/>
      <c r="AL280" s="38"/>
      <c r="AM280" s="38"/>
      <c r="AN280" s="38"/>
      <c r="AO280" s="38"/>
      <c r="AP280" s="38"/>
      <c r="AQ280" s="38"/>
    </row>
    <row r="281" ht="12.75" customHeight="1">
      <c r="A281" s="171"/>
      <c r="B281" s="172"/>
      <c r="C281" s="173"/>
      <c r="D281" s="174"/>
      <c r="E281" s="173"/>
      <c r="F281" s="174"/>
      <c r="G281" s="173"/>
      <c r="H281" s="174"/>
      <c r="I281" s="173"/>
      <c r="J281" s="174"/>
      <c r="K281" s="173"/>
      <c r="L281" s="174"/>
      <c r="M281" s="173"/>
      <c r="N281" s="174"/>
      <c r="O281" s="173"/>
      <c r="P281" s="174"/>
      <c r="Q281" s="173"/>
      <c r="R281" s="174"/>
      <c r="S281" s="175"/>
      <c r="T281" s="175"/>
      <c r="U281" s="176"/>
      <c r="V281" s="177"/>
      <c r="W281" s="178"/>
      <c r="X281" s="179"/>
      <c r="Y281" s="180"/>
      <c r="Z281" s="179"/>
      <c r="AA281" s="180"/>
      <c r="AB281" s="38"/>
      <c r="AC281" s="38"/>
      <c r="AD281" s="38"/>
      <c r="AE281" s="38"/>
      <c r="AF281" s="38"/>
      <c r="AG281" s="38"/>
      <c r="AH281" s="38"/>
      <c r="AI281" s="38"/>
      <c r="AJ281" s="38"/>
      <c r="AK281" s="38"/>
      <c r="AL281" s="38"/>
      <c r="AM281" s="38"/>
      <c r="AN281" s="38"/>
      <c r="AO281" s="38"/>
      <c r="AP281" s="38"/>
      <c r="AQ281" s="38"/>
    </row>
    <row r="282" ht="12.75" customHeight="1">
      <c r="A282" s="181" t="s">
        <v>57</v>
      </c>
      <c r="B282" s="73"/>
      <c r="C282" s="73"/>
      <c r="D282" s="73"/>
      <c r="E282" s="73"/>
      <c r="F282" s="73"/>
      <c r="G282" s="73"/>
      <c r="H282" s="73"/>
      <c r="I282" s="73"/>
      <c r="J282" s="73"/>
      <c r="K282" s="73"/>
      <c r="L282" s="73"/>
      <c r="M282" s="73"/>
      <c r="N282" s="73"/>
      <c r="O282" s="73"/>
      <c r="P282" s="73"/>
      <c r="Q282" s="73"/>
      <c r="R282" s="182"/>
      <c r="S282" s="175"/>
      <c r="T282" s="175"/>
      <c r="U282" s="176"/>
      <c r="V282" s="177"/>
      <c r="W282" s="178"/>
      <c r="X282" s="179"/>
      <c r="Y282" s="180"/>
      <c r="Z282" s="179"/>
      <c r="AA282" s="180"/>
      <c r="AB282" s="38"/>
      <c r="AC282" s="38"/>
      <c r="AD282" s="38"/>
      <c r="AE282" s="38"/>
      <c r="AF282" s="38"/>
      <c r="AG282" s="38"/>
      <c r="AH282" s="38"/>
      <c r="AI282" s="38"/>
      <c r="AJ282" s="38"/>
      <c r="AK282" s="38"/>
      <c r="AL282" s="38"/>
      <c r="AM282" s="38"/>
      <c r="AN282" s="38"/>
      <c r="AO282" s="38"/>
      <c r="AP282" s="38"/>
      <c r="AQ282" s="38"/>
    </row>
    <row r="283" ht="12.75" customHeight="1">
      <c r="A283" s="167"/>
      <c r="R283" s="184"/>
      <c r="S283" s="175"/>
      <c r="T283" s="175"/>
      <c r="U283" s="176"/>
      <c r="V283" s="177"/>
      <c r="W283" s="178"/>
      <c r="X283" s="179"/>
      <c r="Y283" s="180"/>
      <c r="Z283" s="179"/>
      <c r="AA283" s="180"/>
      <c r="AB283" s="38"/>
      <c r="AC283" s="38"/>
      <c r="AD283" s="38"/>
      <c r="AE283" s="38"/>
      <c r="AF283" s="38"/>
      <c r="AG283" s="38"/>
      <c r="AH283" s="38"/>
      <c r="AI283" s="38"/>
      <c r="AJ283" s="38"/>
      <c r="AK283" s="38"/>
      <c r="AL283" s="38"/>
      <c r="AM283" s="38"/>
      <c r="AN283" s="38"/>
      <c r="AO283" s="38"/>
      <c r="AP283" s="38"/>
      <c r="AQ283" s="38"/>
    </row>
    <row r="284" ht="12.75" customHeight="1">
      <c r="A284" s="167"/>
      <c r="R284" s="184"/>
      <c r="S284" s="175"/>
      <c r="T284" s="175"/>
      <c r="U284" s="176"/>
      <c r="V284" s="177"/>
      <c r="W284" s="178"/>
      <c r="X284" s="179"/>
      <c r="Y284" s="180"/>
      <c r="Z284" s="179"/>
      <c r="AA284" s="180"/>
      <c r="AB284" s="38"/>
      <c r="AC284" s="38"/>
      <c r="AD284" s="38"/>
      <c r="AE284" s="38"/>
      <c r="AF284" s="38"/>
      <c r="AG284" s="38"/>
      <c r="AH284" s="38"/>
      <c r="AI284" s="38"/>
      <c r="AJ284" s="38"/>
      <c r="AK284" s="38"/>
      <c r="AL284" s="38"/>
      <c r="AM284" s="38"/>
      <c r="AN284" s="38"/>
      <c r="AO284" s="38"/>
      <c r="AP284" s="38"/>
      <c r="AQ284" s="38"/>
    </row>
    <row r="285" ht="12.75" customHeight="1">
      <c r="A285" s="167"/>
      <c r="R285" s="184"/>
      <c r="S285" s="175"/>
      <c r="T285" s="175"/>
      <c r="U285" s="176"/>
      <c r="V285" s="177"/>
      <c r="W285" s="178"/>
      <c r="X285" s="179"/>
      <c r="Y285" s="180"/>
      <c r="Z285" s="179"/>
      <c r="AA285" s="180"/>
      <c r="AB285" s="38"/>
      <c r="AC285" s="38"/>
      <c r="AD285" s="38"/>
      <c r="AE285" s="38"/>
      <c r="AF285" s="38"/>
      <c r="AG285" s="38"/>
      <c r="AH285" s="38"/>
      <c r="AI285" s="38"/>
      <c r="AJ285" s="38"/>
      <c r="AK285" s="38"/>
      <c r="AL285" s="38"/>
      <c r="AM285" s="38"/>
      <c r="AN285" s="38"/>
      <c r="AO285" s="38"/>
      <c r="AP285" s="38"/>
      <c r="AQ285" s="38"/>
    </row>
    <row r="286" ht="12.75" customHeight="1">
      <c r="A286" s="167"/>
      <c r="R286" s="184"/>
      <c r="S286" s="175"/>
      <c r="T286" s="175"/>
      <c r="U286" s="176"/>
      <c r="V286" s="177"/>
      <c r="W286" s="178"/>
      <c r="X286" s="179"/>
      <c r="Y286" s="180"/>
      <c r="Z286" s="179"/>
      <c r="AA286" s="180"/>
      <c r="AB286" s="38"/>
      <c r="AC286" s="38"/>
      <c r="AD286" s="38"/>
      <c r="AE286" s="38"/>
      <c r="AF286" s="38"/>
      <c r="AG286" s="38"/>
      <c r="AH286" s="38"/>
      <c r="AI286" s="38"/>
      <c r="AJ286" s="38"/>
      <c r="AK286" s="38"/>
      <c r="AL286" s="38"/>
      <c r="AM286" s="38"/>
      <c r="AN286" s="38"/>
      <c r="AO286" s="38"/>
      <c r="AP286" s="38"/>
      <c r="AQ286" s="38"/>
    </row>
    <row r="287" ht="12.75" customHeight="1">
      <c r="A287" s="76"/>
      <c r="B287" s="77"/>
      <c r="C287" s="77"/>
      <c r="D287" s="77"/>
      <c r="E287" s="77"/>
      <c r="F287" s="77"/>
      <c r="G287" s="77"/>
      <c r="H287" s="77"/>
      <c r="I287" s="77"/>
      <c r="J287" s="77"/>
      <c r="K287" s="77"/>
      <c r="L287" s="77"/>
      <c r="M287" s="77"/>
      <c r="N287" s="77"/>
      <c r="O287" s="77"/>
      <c r="P287" s="77"/>
      <c r="Q287" s="77"/>
      <c r="R287" s="183"/>
      <c r="S287" s="175"/>
      <c r="T287" s="175"/>
      <c r="U287" s="176"/>
      <c r="V287" s="177"/>
      <c r="W287" s="178"/>
      <c r="X287" s="179"/>
      <c r="Y287" s="180"/>
      <c r="Z287" s="179"/>
      <c r="AA287" s="180"/>
      <c r="AB287" s="38"/>
      <c r="AC287" s="38"/>
      <c r="AD287" s="38"/>
      <c r="AE287" s="38"/>
      <c r="AF287" s="38"/>
      <c r="AG287" s="38"/>
      <c r="AH287" s="38"/>
      <c r="AI287" s="38"/>
      <c r="AJ287" s="38"/>
      <c r="AK287" s="38"/>
      <c r="AL287" s="38"/>
      <c r="AM287" s="38"/>
      <c r="AN287" s="38"/>
      <c r="AO287" s="38"/>
      <c r="AP287" s="38"/>
      <c r="AQ287" s="38"/>
    </row>
    <row r="288" ht="12.75" customHeight="1">
      <c r="A288" s="185"/>
      <c r="B288" s="185"/>
      <c r="C288" s="185"/>
      <c r="D288" s="185"/>
      <c r="E288" s="185"/>
      <c r="F288" s="185"/>
      <c r="G288" s="185"/>
      <c r="H288" s="185"/>
      <c r="I288" s="185"/>
      <c r="J288" s="185"/>
      <c r="K288" s="185"/>
      <c r="L288" s="185"/>
      <c r="M288" s="185"/>
      <c r="N288" s="185"/>
      <c r="O288" s="185"/>
      <c r="P288" s="185"/>
      <c r="Q288" s="185"/>
      <c r="R288" s="186"/>
      <c r="S288" s="175"/>
      <c r="T288" s="175"/>
      <c r="U288" s="176"/>
      <c r="V288" s="177"/>
      <c r="W288" s="178"/>
      <c r="X288" s="179"/>
      <c r="Y288" s="180"/>
      <c r="Z288" s="179"/>
      <c r="AA288" s="180"/>
      <c r="AB288" s="38"/>
      <c r="AC288" s="38"/>
      <c r="AD288" s="38"/>
      <c r="AE288" s="38"/>
      <c r="AF288" s="38"/>
      <c r="AG288" s="38"/>
      <c r="AH288" s="38"/>
      <c r="AI288" s="38"/>
      <c r="AJ288" s="38"/>
      <c r="AK288" s="38"/>
      <c r="AL288" s="38"/>
      <c r="AM288" s="38"/>
      <c r="AN288" s="38"/>
      <c r="AO288" s="38"/>
      <c r="AP288" s="38"/>
      <c r="AQ288" s="38"/>
    </row>
    <row r="289" ht="12.75" customHeight="1">
      <c r="A289" s="171" t="s">
        <v>58</v>
      </c>
      <c r="B289" s="172"/>
      <c r="C289" s="173"/>
      <c r="D289" s="174"/>
      <c r="E289" s="173"/>
      <c r="F289" s="174"/>
      <c r="G289" s="173"/>
      <c r="H289" s="174"/>
      <c r="I289" s="173"/>
      <c r="J289" s="174"/>
      <c r="K289" s="173"/>
      <c r="L289" s="174"/>
      <c r="M289" s="173"/>
      <c r="N289" s="174"/>
      <c r="O289" s="173"/>
      <c r="P289" s="174"/>
      <c r="Q289" s="173"/>
      <c r="R289" s="174"/>
      <c r="S289" s="175"/>
      <c r="T289" s="175"/>
      <c r="U289" s="176"/>
      <c r="V289" s="177"/>
      <c r="W289" s="178"/>
      <c r="X289" s="179"/>
      <c r="Y289" s="180"/>
      <c r="Z289" s="179"/>
      <c r="AA289" s="180"/>
      <c r="AB289" s="38"/>
      <c r="AC289" s="38"/>
      <c r="AD289" s="38"/>
      <c r="AE289" s="38"/>
      <c r="AF289" s="38"/>
      <c r="AG289" s="38"/>
      <c r="AH289" s="38"/>
      <c r="AI289" s="38"/>
      <c r="AJ289" s="38"/>
      <c r="AK289" s="38"/>
      <c r="AL289" s="38"/>
      <c r="AM289" s="38"/>
      <c r="AN289" s="38"/>
      <c r="AO289" s="38"/>
      <c r="AP289" s="38"/>
      <c r="AQ289" s="38"/>
    </row>
    <row r="290" ht="12.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row>
    <row r="291" ht="12.75" customHeight="1">
      <c r="A291" s="38"/>
      <c r="B291" s="38"/>
      <c r="C291" s="38"/>
      <c r="D291" s="38"/>
      <c r="E291" s="108"/>
      <c r="F291" s="10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row>
    <row r="292" ht="12.75" customHeight="1">
      <c r="A292" s="38"/>
      <c r="B292" s="38"/>
      <c r="C292" s="38"/>
      <c r="D292" s="38"/>
      <c r="E292" s="108"/>
      <c r="F292" s="10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row>
    <row r="293" ht="12.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row>
    <row r="294" ht="12.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row>
    <row r="295" ht="12.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row>
    <row r="296" ht="12.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row>
    <row r="297" ht="12.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row>
    <row r="298" ht="12.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row>
    <row r="299" ht="12.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row>
    <row r="300" ht="12.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row>
    <row r="301" ht="12.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row>
    <row r="302" ht="12.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row>
    <row r="303" ht="12.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row>
    <row r="304" ht="12.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row>
    <row r="305" ht="12.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row>
    <row r="306" ht="12.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row>
    <row r="307" ht="12.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row>
    <row r="308" ht="12.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row>
    <row r="309" ht="12.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row>
    <row r="310" ht="12.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row>
    <row r="311" ht="12.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row>
    <row r="312" ht="12.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row>
    <row r="313" ht="12.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row>
    <row r="314" ht="12.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row>
    <row r="315" ht="12.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row>
    <row r="316" ht="12.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row>
    <row r="317" ht="12.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row>
    <row r="318" ht="12.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row>
    <row r="319" ht="12.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row>
    <row r="320" ht="12.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row>
    <row r="321" ht="12.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row>
    <row r="322" ht="12.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row>
    <row r="323" ht="12.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row>
    <row r="324" ht="12.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row>
    <row r="325" ht="12.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row>
    <row r="326" ht="12.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row>
    <row r="327" ht="12.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row>
    <row r="328" ht="12.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row>
    <row r="329" ht="12.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row>
    <row r="330" ht="12.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row>
    <row r="331" ht="12.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row>
    <row r="332" ht="12.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row>
    <row r="333" ht="12.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row>
    <row r="334" ht="12.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row>
    <row r="335" ht="12.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row>
    <row r="336" ht="12.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row>
    <row r="337" ht="12.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row>
    <row r="338" ht="12.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row>
    <row r="339" ht="12.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row>
    <row r="340" ht="12.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row>
    <row r="341" ht="12.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row>
    <row r="342" ht="12.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row>
    <row r="343" ht="12.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row>
    <row r="344" ht="12.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row>
    <row r="345" ht="12.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row>
    <row r="346" ht="12.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row>
    <row r="347" ht="12.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row>
    <row r="348" ht="12.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row>
    <row r="349" ht="12.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row>
    <row r="350" ht="12.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row>
    <row r="351" ht="12.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row>
    <row r="352" ht="12.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row>
    <row r="353" ht="12.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row>
    <row r="354" ht="12.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row>
    <row r="355" ht="12.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row>
    <row r="356" ht="12.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row>
    <row r="357" ht="12.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row>
    <row r="358" ht="12.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row>
    <row r="359" ht="12.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row>
    <row r="360" ht="12.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row>
    <row r="361" ht="12.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row>
    <row r="362" ht="12.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row>
    <row r="363" ht="12.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row>
    <row r="364" ht="12.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row>
    <row r="365" ht="12.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row>
    <row r="366" ht="12.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row>
    <row r="367" ht="12.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row>
    <row r="368" ht="12.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row>
    <row r="369" ht="12.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row>
    <row r="370" ht="12.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row>
    <row r="371" ht="12.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row>
    <row r="372" ht="12.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row>
    <row r="373" ht="12.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row>
    <row r="374" ht="12.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row>
    <row r="375" ht="12.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row>
    <row r="376" ht="12.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row>
    <row r="377" ht="12.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row>
    <row r="378" ht="12.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row>
    <row r="379" ht="12.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row>
    <row r="380" ht="12.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row>
    <row r="381" ht="12.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row>
    <row r="382" ht="12.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row>
    <row r="383" ht="12.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row>
    <row r="384" ht="12.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row>
    <row r="385" ht="12.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row>
    <row r="386"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row>
    <row r="387" ht="12.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row>
    <row r="388" ht="12.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row>
    <row r="389" ht="12.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row>
    <row r="390" ht="12.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row>
    <row r="391" ht="12.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row>
    <row r="392" ht="12.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row>
    <row r="393"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row>
    <row r="394" ht="12.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row>
    <row r="395" ht="12.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row>
    <row r="396" ht="12.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row>
    <row r="397" ht="12.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row>
    <row r="398" ht="12.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row>
    <row r="399" ht="12.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row>
    <row r="400" ht="12.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row>
    <row r="401" ht="12.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row>
    <row r="402" ht="12.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row>
    <row r="403" ht="12.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row>
    <row r="404" ht="12.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row>
    <row r="405" ht="12.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row>
    <row r="406" ht="12.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row>
    <row r="407" ht="12.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row>
    <row r="408" ht="12.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row>
    <row r="409" ht="12.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row>
    <row r="410"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row>
    <row r="411" ht="12.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row>
    <row r="412" ht="12.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row>
    <row r="413" ht="12.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row>
    <row r="414" ht="12.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row>
    <row r="415" ht="12.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row>
    <row r="416" ht="12.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row>
    <row r="417" ht="12.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row>
    <row r="418" ht="12.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row>
    <row r="419" ht="12.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row>
    <row r="420" ht="12.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row>
    <row r="421" ht="12.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row>
    <row r="422" ht="12.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row>
    <row r="423" ht="12.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row>
    <row r="424" ht="12.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row>
    <row r="425" ht="12.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row>
    <row r="426" ht="12.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row>
    <row r="427" ht="12.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row>
    <row r="428" ht="12.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row>
    <row r="429" ht="12.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row>
    <row r="430" ht="12.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row>
    <row r="431" ht="12.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row>
    <row r="432" ht="12.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row>
    <row r="433" ht="12.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row>
    <row r="434" ht="12.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row>
    <row r="435" ht="12.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row>
    <row r="436" ht="12.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row>
    <row r="437" ht="12.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row>
    <row r="438" ht="12.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row>
    <row r="439" ht="12.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row>
    <row r="440" ht="12.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row>
    <row r="441" ht="12.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row>
    <row r="442" ht="12.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row>
    <row r="443" ht="12.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row>
    <row r="444" ht="12.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row>
    <row r="445" ht="12.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row>
    <row r="446" ht="12.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row>
    <row r="447" ht="12.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row>
    <row r="448" ht="12.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row>
    <row r="449"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row>
    <row r="450" ht="12.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row>
    <row r="451" ht="12.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row>
    <row r="452" ht="12.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row>
    <row r="453" ht="12.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row>
    <row r="454" ht="12.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row>
    <row r="455" ht="12.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row>
    <row r="456" ht="12.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row>
    <row r="457" ht="12.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row>
    <row r="458" ht="12.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row>
    <row r="459" ht="12.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row>
    <row r="460" ht="12.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row>
    <row r="461" ht="12.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row>
    <row r="462" ht="12.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row>
    <row r="463" ht="12.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row>
    <row r="464" ht="12.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row>
    <row r="465" ht="12.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row>
    <row r="466" ht="12.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row>
    <row r="467" ht="12.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row>
    <row r="468" ht="12.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row>
    <row r="469" ht="12.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row>
    <row r="470" ht="12.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row>
    <row r="471" ht="12.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row>
    <row r="472" ht="12.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row>
    <row r="473" ht="12.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row>
    <row r="474" ht="12.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row>
    <row r="475" ht="12.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row>
    <row r="476" ht="12.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row>
    <row r="477" ht="12.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row>
    <row r="478" ht="12.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row>
    <row r="479" ht="12.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row>
    <row r="480" ht="12.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row>
    <row r="481" ht="12.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row>
    <row r="482" ht="12.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row>
    <row r="483" ht="12.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row>
    <row r="484" ht="12.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row>
    <row r="485" ht="12.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row>
    <row r="486" ht="12.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row>
    <row r="487" ht="12.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row>
    <row r="488" ht="12.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row>
    <row r="489" ht="12.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row>
    <row r="490" ht="12.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row>
    <row r="491" ht="12.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row>
    <row r="492" ht="12.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row>
    <row r="493" ht="12.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row>
    <row r="494" ht="12.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row>
    <row r="495" ht="12.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row>
    <row r="496" ht="12.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row>
    <row r="497" ht="12.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row>
    <row r="498" ht="12.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row>
    <row r="499" ht="12.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row>
    <row r="500" ht="12.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row>
    <row r="501" ht="12.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row>
    <row r="502" ht="12.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row>
    <row r="503" ht="12.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row>
    <row r="504" ht="12.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row>
    <row r="505" ht="12.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row>
    <row r="506" ht="12.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row>
    <row r="507" ht="12.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row>
    <row r="508" ht="12.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row>
    <row r="509" ht="12.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row>
    <row r="510" ht="12.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row>
    <row r="511" ht="12.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row>
    <row r="512" ht="12.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row>
    <row r="513" ht="12.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row>
    <row r="514" ht="12.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row>
    <row r="515" ht="12.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row>
    <row r="516" ht="12.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row>
    <row r="517" ht="12.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row>
    <row r="518" ht="12.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row>
    <row r="519" ht="12.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row>
    <row r="520" ht="12.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row>
    <row r="521" ht="12.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row>
    <row r="522" ht="12.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row>
    <row r="523" ht="12.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row>
    <row r="524" ht="12.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row>
    <row r="525" ht="12.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row>
    <row r="526" ht="12.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row>
    <row r="527" ht="12.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row>
    <row r="528" ht="12.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row>
    <row r="529" ht="12.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row>
    <row r="530" ht="12.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row>
    <row r="531" ht="12.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row>
    <row r="532" ht="12.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row>
    <row r="533" ht="12.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row>
    <row r="534" ht="12.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row>
    <row r="535" ht="12.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row>
    <row r="536" ht="12.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row>
    <row r="537" ht="12.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row>
    <row r="538" ht="12.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row>
    <row r="539" ht="12.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row>
    <row r="540" ht="12.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row>
    <row r="541" ht="12.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row>
    <row r="542" ht="12.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row>
    <row r="543" ht="12.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row>
    <row r="544" ht="12.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row>
    <row r="545" ht="12.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row>
    <row r="546" ht="12.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row>
    <row r="547" ht="12.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row>
    <row r="548" ht="12.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row>
    <row r="549" ht="12.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row>
    <row r="550" ht="12.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row>
    <row r="551" ht="12.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row>
    <row r="552" ht="12.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row>
    <row r="553" ht="12.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row>
    <row r="554" ht="12.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row>
    <row r="555" ht="12.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row>
    <row r="556" ht="12.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row>
    <row r="557" ht="12.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row>
    <row r="558" ht="12.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row>
    <row r="559" ht="12.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row>
    <row r="560" ht="12.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row>
    <row r="561" ht="12.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row>
    <row r="562" ht="12.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row>
    <row r="563" ht="12.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row>
    <row r="564" ht="12.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row>
    <row r="565" ht="12.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row>
    <row r="566" ht="12.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row>
    <row r="567" ht="12.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row>
    <row r="568" ht="12.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row>
    <row r="569" ht="12.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row>
    <row r="570" ht="12.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row>
    <row r="571" ht="12.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row>
    <row r="572" ht="12.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row>
    <row r="573" ht="12.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row>
    <row r="574" ht="12.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row>
    <row r="575" ht="12.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row>
    <row r="576" ht="12.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row>
    <row r="577" ht="12.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row>
    <row r="578" ht="12.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row>
    <row r="579" ht="12.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row>
    <row r="580" ht="12.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row>
    <row r="581" ht="12.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row>
    <row r="582" ht="12.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row>
    <row r="583" ht="12.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row>
    <row r="584" ht="12.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row>
    <row r="585" ht="12.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row>
    <row r="586" ht="12.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row>
    <row r="587" ht="12.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row>
    <row r="588" ht="12.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row>
    <row r="589" ht="12.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row>
    <row r="590" ht="12.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row>
    <row r="591" ht="12.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row>
    <row r="592" ht="12.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row>
    <row r="593" ht="12.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row>
    <row r="594" ht="12.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row>
    <row r="595" ht="12.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row>
    <row r="596" ht="12.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row>
    <row r="597" ht="12.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row>
    <row r="598" ht="12.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row>
    <row r="599" ht="12.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row>
    <row r="600" ht="12.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row>
    <row r="601" ht="12.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row>
    <row r="602" ht="12.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row>
    <row r="603" ht="12.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row>
    <row r="604" ht="12.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row>
    <row r="605" ht="12.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row>
    <row r="606" ht="12.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row>
    <row r="607" ht="12.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row>
    <row r="608" ht="12.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row>
    <row r="609" ht="12.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row>
    <row r="610" ht="12.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row>
    <row r="611" ht="12.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row>
    <row r="612" ht="12.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row>
    <row r="613" ht="12.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row>
    <row r="614" ht="12.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row>
    <row r="615" ht="12.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row>
    <row r="616" ht="12.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row>
    <row r="617" ht="12.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row>
    <row r="618" ht="12.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row>
    <row r="619" ht="12.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row>
    <row r="620" ht="12.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row>
    <row r="621" ht="12.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row>
    <row r="622" ht="12.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row>
    <row r="623" ht="12.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row>
    <row r="624" ht="12.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row>
    <row r="625" ht="12.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row>
    <row r="626" ht="12.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row>
    <row r="627" ht="12.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row>
    <row r="628" ht="12.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row>
    <row r="629" ht="12.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row>
    <row r="630" ht="12.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row>
    <row r="631" ht="12.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row>
    <row r="632" ht="12.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row>
    <row r="633" ht="12.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row>
    <row r="634" ht="12.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row>
    <row r="635" ht="12.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row>
    <row r="636" ht="12.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row>
    <row r="637" ht="12.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row>
    <row r="638" ht="12.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row>
    <row r="639" ht="12.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row>
    <row r="640" ht="12.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row>
    <row r="641" ht="12.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row>
    <row r="642" ht="12.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row>
    <row r="643" ht="12.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row>
    <row r="644" ht="12.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row>
    <row r="645" ht="12.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row>
    <row r="646" ht="12.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row>
    <row r="647" ht="12.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row>
    <row r="648" ht="12.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row>
    <row r="649" ht="12.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row>
    <row r="650" ht="12.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row>
    <row r="651" ht="12.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row>
    <row r="652" ht="12.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row>
    <row r="653" ht="12.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row>
    <row r="654" ht="12.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row>
    <row r="655" ht="12.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row>
    <row r="656" ht="12.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row>
    <row r="657" ht="12.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row>
    <row r="658" ht="12.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row>
    <row r="659" ht="12.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row>
    <row r="660" ht="12.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row>
    <row r="661" ht="12.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row>
    <row r="662" ht="12.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row>
    <row r="663" ht="12.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row>
    <row r="664" ht="12.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row>
    <row r="665" ht="12.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row>
    <row r="666" ht="12.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row>
    <row r="667" ht="12.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row>
    <row r="668" ht="12.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row>
    <row r="669" ht="12.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row>
    <row r="670" ht="12.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row>
    <row r="671" ht="12.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row>
    <row r="672" ht="12.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row>
    <row r="673" ht="12.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row>
    <row r="674" ht="12.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row>
    <row r="675" ht="12.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row>
    <row r="676" ht="12.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row>
    <row r="677" ht="12.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row>
    <row r="678" ht="12.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row>
    <row r="679" ht="12.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row>
    <row r="680" ht="12.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row>
    <row r="681" ht="12.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row>
    <row r="682" ht="12.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row>
    <row r="683" ht="12.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row>
    <row r="684" ht="12.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row>
    <row r="685" ht="12.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row>
    <row r="686" ht="12.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row>
    <row r="687" ht="12.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row>
    <row r="688" ht="12.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row>
    <row r="689" ht="12.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row>
    <row r="690" ht="12.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row>
    <row r="691" ht="12.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row>
    <row r="692" ht="12.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row>
    <row r="693" ht="12.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row>
    <row r="694" ht="12.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row>
    <row r="695" ht="12.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row>
    <row r="696" ht="12.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row>
    <row r="697" ht="12.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row>
    <row r="698" ht="12.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row>
    <row r="699" ht="12.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row>
    <row r="700" ht="12.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row>
    <row r="701" ht="12.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row>
    <row r="702" ht="12.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row>
    <row r="703" ht="12.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row>
    <row r="704" ht="12.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row>
    <row r="705" ht="12.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row>
    <row r="706" ht="12.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row>
    <row r="707" ht="12.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row>
    <row r="708" ht="12.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row>
    <row r="709" ht="12.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row>
    <row r="710" ht="12.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row>
    <row r="711" ht="12.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row>
    <row r="712" ht="12.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row>
    <row r="713" ht="12.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row>
    <row r="714" ht="12.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row>
    <row r="715" ht="12.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row>
    <row r="716" ht="12.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row>
    <row r="717" ht="12.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row>
    <row r="718" ht="12.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row>
    <row r="719" ht="12.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row>
    <row r="720" ht="12.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row>
    <row r="721" ht="12.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row>
    <row r="722" ht="12.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row>
    <row r="723" ht="12.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row>
    <row r="724" ht="12.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row>
    <row r="725" ht="12.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row>
    <row r="726" ht="12.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row>
    <row r="727" ht="12.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row>
    <row r="728" ht="12.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row>
    <row r="729" ht="12.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row>
    <row r="730" ht="12.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row>
    <row r="731" ht="12.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row>
    <row r="732" ht="12.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row>
    <row r="733" ht="12.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row>
    <row r="734" ht="12.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row>
    <row r="735" ht="12.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row>
    <row r="736" ht="12.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row>
    <row r="737" ht="12.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row>
    <row r="738" ht="12.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row>
    <row r="739" ht="12.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row>
    <row r="740" ht="12.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row>
    <row r="741" ht="12.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row>
    <row r="742" ht="12.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row>
    <row r="743" ht="12.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row>
    <row r="744" ht="12.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row>
    <row r="745" ht="12.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row>
    <row r="746" ht="12.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row>
    <row r="747" ht="12.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row>
    <row r="748" ht="12.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row>
    <row r="749" ht="12.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row>
    <row r="750" ht="12.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row>
    <row r="751" ht="12.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row>
    <row r="752" ht="12.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row>
    <row r="753" ht="12.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row>
    <row r="754" ht="12.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row>
    <row r="755" ht="12.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row>
    <row r="756" ht="12.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row>
    <row r="757" ht="12.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row>
    <row r="758" ht="12.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row>
    <row r="759" ht="12.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row>
    <row r="760" ht="12.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row>
    <row r="761" ht="12.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row>
    <row r="762" ht="12.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row>
    <row r="763" ht="12.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row>
    <row r="764" ht="12.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row>
    <row r="765" ht="12.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row>
    <row r="766" ht="12.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row>
    <row r="767" ht="12.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row>
    <row r="768" ht="12.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row>
    <row r="769" ht="12.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row>
    <row r="770" ht="12.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row>
    <row r="771" ht="12.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row>
    <row r="772" ht="12.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row>
    <row r="773" ht="12.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row>
    <row r="774" ht="12.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row>
    <row r="775" ht="12.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row>
    <row r="776" ht="12.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row>
    <row r="777" ht="12.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row>
    <row r="778" ht="12.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row>
    <row r="779" ht="12.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row>
    <row r="780" ht="12.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row>
    <row r="781" ht="12.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row>
    <row r="782" ht="12.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row>
    <row r="783" ht="12.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row>
    <row r="784" ht="12.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row>
    <row r="785" ht="12.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row>
    <row r="786" ht="12.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row>
    <row r="787" ht="12.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row>
    <row r="788" ht="12.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row>
    <row r="789" ht="12.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row>
    <row r="790" ht="12.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row>
    <row r="791" ht="12.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row>
    <row r="792" ht="12.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row>
    <row r="793" ht="12.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row>
    <row r="794" ht="12.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row>
    <row r="795" ht="12.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row>
    <row r="796" ht="12.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row>
    <row r="797" ht="12.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row>
    <row r="798" ht="12.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row>
    <row r="799" ht="12.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row>
    <row r="800" ht="12.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row>
    <row r="801" ht="12.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row>
    <row r="802" ht="12.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row>
    <row r="803" ht="12.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row>
    <row r="804" ht="12.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row>
    <row r="805" ht="12.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row>
    <row r="806" ht="12.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row>
    <row r="807" ht="12.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row>
    <row r="808" ht="12.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row>
    <row r="809" ht="12.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row>
    <row r="810" ht="12.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row>
    <row r="811" ht="12.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row>
    <row r="812" ht="12.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row>
    <row r="813" ht="12.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row>
    <row r="814" ht="12.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row>
    <row r="815" ht="12.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row>
    <row r="816" ht="12.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row>
    <row r="817" ht="12.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row>
    <row r="818" ht="12.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row>
    <row r="819" ht="12.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row>
    <row r="820" ht="12.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row>
    <row r="821" ht="12.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row>
    <row r="822" ht="12.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row>
    <row r="823" ht="12.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row>
    <row r="824" ht="12.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row>
    <row r="825" ht="12.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row>
    <row r="826" ht="12.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row>
    <row r="827" ht="12.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row>
    <row r="828" ht="12.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row>
    <row r="829" ht="12.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row>
    <row r="830" ht="12.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row>
    <row r="831" ht="12.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row>
    <row r="832" ht="12.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row>
    <row r="833" ht="12.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row>
    <row r="834" ht="12.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row>
    <row r="835" ht="12.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row>
    <row r="836" ht="12.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row>
    <row r="837" ht="12.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row>
    <row r="838" ht="12.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row>
    <row r="839" ht="12.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row>
    <row r="840" ht="12.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row>
    <row r="841" ht="12.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row>
    <row r="842" ht="12.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row>
    <row r="843" ht="12.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row>
    <row r="844" ht="12.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row>
    <row r="845" ht="12.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row>
    <row r="846" ht="12.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row>
    <row r="847" ht="12.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row>
    <row r="848" ht="12.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row>
    <row r="849" ht="12.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row>
    <row r="850" ht="12.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row>
    <row r="851" ht="12.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row>
    <row r="852" ht="12.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row>
    <row r="853" ht="12.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row>
    <row r="854" ht="12.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row>
    <row r="855" ht="12.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row>
    <row r="856" ht="12.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row>
    <row r="857" ht="12.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row>
    <row r="858" ht="12.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row>
    <row r="859" ht="12.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row>
    <row r="860" ht="12.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row>
    <row r="861" ht="12.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row>
    <row r="862" ht="12.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row>
    <row r="863" ht="12.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row>
    <row r="864" ht="12.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row>
    <row r="865" ht="12.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row>
    <row r="866" ht="12.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row>
    <row r="867" ht="12.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row>
    <row r="868" ht="12.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row>
    <row r="869" ht="12.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row>
    <row r="870" ht="12.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row>
    <row r="871" ht="12.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row>
    <row r="872" ht="12.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row>
    <row r="873" ht="12.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row>
    <row r="874" ht="12.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row>
    <row r="875" ht="12.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row>
    <row r="876" ht="12.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row>
    <row r="877" ht="12.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row>
    <row r="878" ht="12.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row>
    <row r="879" ht="12.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row>
    <row r="880" ht="12.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row>
    <row r="881" ht="12.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row>
    <row r="882" ht="12.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row>
    <row r="883" ht="12.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row>
    <row r="884" ht="12.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row>
    <row r="885" ht="12.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row>
    <row r="886" ht="12.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row>
    <row r="887" ht="12.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row>
    <row r="888" ht="12.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row>
    <row r="889" ht="12.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row>
    <row r="890" ht="12.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row>
    <row r="891" ht="12.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row>
    <row r="892" ht="12.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row>
    <row r="893" ht="12.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row>
    <row r="894" ht="12.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row>
    <row r="895" ht="12.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row>
    <row r="896" ht="12.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row>
    <row r="897" ht="12.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row>
    <row r="898" ht="12.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row>
    <row r="899" ht="12.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row>
    <row r="900" ht="12.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row>
    <row r="901" ht="12.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row>
    <row r="902" ht="12.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row>
    <row r="903" ht="12.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row>
    <row r="904" ht="12.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row>
    <row r="905" ht="12.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row>
    <row r="906" ht="12.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row>
    <row r="907" ht="12.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row>
    <row r="908" ht="12.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row>
    <row r="909" ht="12.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row>
    <row r="910" ht="12.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row>
    <row r="911" ht="12.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row>
    <row r="912" ht="12.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row>
    <row r="913" ht="12.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row>
    <row r="914" ht="12.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row>
    <row r="915" ht="12.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row>
    <row r="916" ht="12.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row>
    <row r="917" ht="12.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row>
    <row r="918" ht="12.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row>
    <row r="919" ht="12.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row>
    <row r="920" ht="12.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row>
    <row r="921" ht="12.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row>
    <row r="922" ht="12.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row>
    <row r="923" ht="12.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row>
    <row r="924" ht="12.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row>
    <row r="925" ht="12.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row>
    <row r="926" ht="12.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row>
    <row r="927" ht="12.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row>
    <row r="928" ht="12.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row>
    <row r="929" ht="12.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row>
    <row r="930" ht="12.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row>
    <row r="931" ht="12.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row>
    <row r="932" ht="12.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row>
    <row r="933" ht="12.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row>
    <row r="934" ht="12.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row>
    <row r="935" ht="12.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row>
    <row r="936" ht="12.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row>
    <row r="937" ht="12.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row>
    <row r="938" ht="12.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row>
    <row r="939" ht="12.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row>
    <row r="940" ht="12.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row>
    <row r="941" ht="12.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row>
    <row r="942" ht="12.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row>
    <row r="943" ht="12.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row>
    <row r="944" ht="12.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row>
    <row r="945" ht="12.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row>
    <row r="946" ht="12.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row>
    <row r="947" ht="12.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row>
    <row r="948" ht="12.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row>
    <row r="949" ht="12.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row>
    <row r="950" ht="12.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row>
    <row r="951" ht="12.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row>
    <row r="952" ht="12.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row>
    <row r="953" ht="12.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row>
    <row r="954" ht="12.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row>
    <row r="955" ht="12.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row>
    <row r="956" ht="12.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row>
    <row r="957" ht="12.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row>
    <row r="958" ht="12.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row>
    <row r="959" ht="12.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row>
    <row r="960" ht="12.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row>
    <row r="961" ht="12.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row>
    <row r="962" ht="12.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row>
    <row r="963" ht="12.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row>
    <row r="964" ht="12.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row>
    <row r="965" ht="12.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row>
    <row r="966" ht="12.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row>
    <row r="967" ht="12.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row>
    <row r="968" ht="12.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row>
    <row r="969" ht="12.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row>
    <row r="970" ht="12.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row>
    <row r="971" ht="12.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row>
    <row r="972" ht="12.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row>
    <row r="973" ht="12.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row>
    <row r="974" ht="12.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row>
    <row r="975" ht="12.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row>
    <row r="976" ht="12.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row>
    <row r="977" ht="12.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row>
    <row r="978" ht="12.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row>
    <row r="979" ht="12.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row>
    <row r="980" ht="12.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row>
    <row r="981" ht="12.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row>
    <row r="982" ht="12.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row>
    <row r="983" ht="12.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row>
    <row r="984" ht="12.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row>
    <row r="985" ht="12.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row>
    <row r="986" ht="12.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row>
    <row r="987" ht="12.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row>
    <row r="988" ht="12.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row>
    <row r="989" ht="12.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row>
    <row r="990" ht="12.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row>
    <row r="991" ht="12.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row>
    <row r="992" ht="12.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row>
    <row r="993" ht="12.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row>
    <row r="994" ht="12.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row>
    <row r="995" ht="12.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row>
    <row r="996" ht="12.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row>
    <row r="997" ht="12.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row>
    <row r="998" ht="12.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row>
    <row r="999" ht="12.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row>
    <row r="1000" ht="12.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row>
  </sheetData>
  <mergeCells count="15">
    <mergeCell ref="M3:N3"/>
    <mergeCell ref="O3:P3"/>
    <mergeCell ref="A279:R280"/>
    <mergeCell ref="A282:R287"/>
    <mergeCell ref="Q3:R3"/>
    <mergeCell ref="S3:T3"/>
    <mergeCell ref="U3:V3"/>
    <mergeCell ref="W3:AA3"/>
    <mergeCell ref="A1:AA1"/>
    <mergeCell ref="A2:AA2"/>
    <mergeCell ref="C3:D3"/>
    <mergeCell ref="E3:F3"/>
    <mergeCell ref="G3:H3"/>
    <mergeCell ref="I3:J3"/>
    <mergeCell ref="K3:L3"/>
  </mergeCells>
  <conditionalFormatting sqref="A5:D134 G18:AA134">
    <cfRule type="expression" dxfId="0" priority="1">
      <formula>MOD(ROW(),2)=1</formula>
    </cfRule>
  </conditionalFormatting>
  <conditionalFormatting sqref="A135:AA277">
    <cfRule type="expression" dxfId="0" priority="2">
      <formula>MOD(ROW(),2)=1</formula>
    </cfRule>
  </conditionalFormatting>
  <conditionalFormatting sqref="G5:V17">
    <cfRule type="expression" dxfId="0" priority="3">
      <formula>MOD(ROW(),2)=1</formula>
    </cfRule>
  </conditionalFormatting>
  <printOptions/>
  <pageMargins bottom="0.75" footer="0.0" header="0.0" left="0.7" right="0.7" top="0.75"/>
  <pageSetup orientation="portrait"/>
  <drawing r:id="rId2"/>
  <legacyDrawing r:id="rId3"/>
</worksheet>
</file>